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FSpS\03_FSpS-Stavebni_prace\10_FSpS_Rekonstrukce Veslarska\01_ZD\Soupis praci\"/>
    </mc:Choice>
  </mc:AlternateContent>
  <xr:revisionPtr revIDLastSave="0" documentId="13_ncr:1_{1555AB1D-F437-46D0-A803-EEF84C0EA043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Pol'!$A$1:$U$652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51" i="12" l="1"/>
  <c r="F39" i="1" s="1"/>
  <c r="O8" i="12"/>
  <c r="I9" i="12"/>
  <c r="I8" i="12" s="1"/>
  <c r="K9" i="12"/>
  <c r="K8" i="12" s="1"/>
  <c r="O9" i="12"/>
  <c r="Q9" i="12"/>
  <c r="Q8" i="12" s="1"/>
  <c r="U9" i="12"/>
  <c r="U8" i="12" s="1"/>
  <c r="G52" i="12"/>
  <c r="M52" i="12" s="1"/>
  <c r="I52" i="12"/>
  <c r="K52" i="12"/>
  <c r="O52" i="12"/>
  <c r="Q52" i="12"/>
  <c r="U52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8" i="12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6" i="12"/>
  <c r="M66" i="12" s="1"/>
  <c r="M64" i="12" s="1"/>
  <c r="I66" i="12"/>
  <c r="K66" i="12"/>
  <c r="K64" i="12" s="1"/>
  <c r="O66" i="12"/>
  <c r="Q66" i="12"/>
  <c r="U66" i="12"/>
  <c r="U64" i="12" s="1"/>
  <c r="G68" i="12"/>
  <c r="I68" i="12"/>
  <c r="K68" i="12"/>
  <c r="O68" i="12"/>
  <c r="Q68" i="12"/>
  <c r="U68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2" i="12"/>
  <c r="M82" i="12" s="1"/>
  <c r="I82" i="12"/>
  <c r="K82" i="12"/>
  <c r="O82" i="12"/>
  <c r="Q82" i="12"/>
  <c r="U82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1" i="12"/>
  <c r="M91" i="12" s="1"/>
  <c r="I91" i="12"/>
  <c r="K91" i="12"/>
  <c r="O91" i="12"/>
  <c r="O90" i="12" s="1"/>
  <c r="Q91" i="12"/>
  <c r="U91" i="12"/>
  <c r="U90" i="12" s="1"/>
  <c r="G92" i="12"/>
  <c r="I92" i="12"/>
  <c r="K92" i="12"/>
  <c r="M92" i="12"/>
  <c r="O92" i="12"/>
  <c r="Q92" i="12"/>
  <c r="U92" i="12"/>
  <c r="G94" i="12"/>
  <c r="M94" i="12" s="1"/>
  <c r="I94" i="12"/>
  <c r="K94" i="12"/>
  <c r="O94" i="12"/>
  <c r="Q94" i="12"/>
  <c r="U94" i="12"/>
  <c r="G105" i="12"/>
  <c r="M105" i="12" s="1"/>
  <c r="I105" i="12"/>
  <c r="K105" i="12"/>
  <c r="O105" i="12"/>
  <c r="Q105" i="12"/>
  <c r="U105" i="12"/>
  <c r="G109" i="12"/>
  <c r="M109" i="12" s="1"/>
  <c r="I109" i="12"/>
  <c r="K109" i="12"/>
  <c r="O109" i="12"/>
  <c r="Q109" i="12"/>
  <c r="U109" i="12"/>
  <c r="G113" i="12"/>
  <c r="M113" i="12" s="1"/>
  <c r="I113" i="12"/>
  <c r="K113" i="12"/>
  <c r="O113" i="12"/>
  <c r="Q113" i="12"/>
  <c r="U113" i="12"/>
  <c r="G115" i="12"/>
  <c r="M115" i="12" s="1"/>
  <c r="I115" i="12"/>
  <c r="K115" i="12"/>
  <c r="O115" i="12"/>
  <c r="Q115" i="12"/>
  <c r="U115" i="12"/>
  <c r="G118" i="12"/>
  <c r="G117" i="12" s="1"/>
  <c r="I53" i="1" s="1"/>
  <c r="I118" i="12"/>
  <c r="I117" i="12" s="1"/>
  <c r="K118" i="12"/>
  <c r="K117" i="12" s="1"/>
  <c r="M118" i="12"/>
  <c r="M117" i="12" s="1"/>
  <c r="O118" i="12"/>
  <c r="O117" i="12" s="1"/>
  <c r="Q118" i="12"/>
  <c r="Q117" i="12" s="1"/>
  <c r="U118" i="12"/>
  <c r="U117" i="12" s="1"/>
  <c r="G141" i="12"/>
  <c r="M141" i="12" s="1"/>
  <c r="I141" i="12"/>
  <c r="K141" i="12"/>
  <c r="O141" i="12"/>
  <c r="Q141" i="12"/>
  <c r="U141" i="12"/>
  <c r="G151" i="12"/>
  <c r="M151" i="12" s="1"/>
  <c r="I151" i="12"/>
  <c r="K151" i="12"/>
  <c r="O151" i="12"/>
  <c r="Q151" i="12"/>
  <c r="U151" i="12"/>
  <c r="G158" i="12"/>
  <c r="M158" i="12" s="1"/>
  <c r="I158" i="12"/>
  <c r="K158" i="12"/>
  <c r="O158" i="12"/>
  <c r="Q158" i="12"/>
  <c r="U158" i="12"/>
  <c r="G169" i="12"/>
  <c r="M169" i="12" s="1"/>
  <c r="I169" i="12"/>
  <c r="K169" i="12"/>
  <c r="O169" i="12"/>
  <c r="Q169" i="12"/>
  <c r="U169" i="12"/>
  <c r="G173" i="12"/>
  <c r="M173" i="12" s="1"/>
  <c r="I173" i="12"/>
  <c r="K173" i="12"/>
  <c r="O173" i="12"/>
  <c r="Q173" i="12"/>
  <c r="U173" i="12"/>
  <c r="G180" i="12"/>
  <c r="M180" i="12" s="1"/>
  <c r="I180" i="12"/>
  <c r="K180" i="12"/>
  <c r="O180" i="12"/>
  <c r="Q180" i="12"/>
  <c r="U180" i="12"/>
  <c r="G193" i="12"/>
  <c r="M193" i="12" s="1"/>
  <c r="I193" i="12"/>
  <c r="K193" i="12"/>
  <c r="O193" i="12"/>
  <c r="Q193" i="12"/>
  <c r="U193" i="12"/>
  <c r="G197" i="12"/>
  <c r="M197" i="12" s="1"/>
  <c r="I197" i="12"/>
  <c r="K197" i="12"/>
  <c r="O197" i="12"/>
  <c r="Q197" i="12"/>
  <c r="U197" i="12"/>
  <c r="G198" i="12"/>
  <c r="M198" i="12" s="1"/>
  <c r="I198" i="12"/>
  <c r="K198" i="12"/>
  <c r="O198" i="12"/>
  <c r="Q198" i="12"/>
  <c r="U198" i="12"/>
  <c r="G214" i="12"/>
  <c r="M214" i="12" s="1"/>
  <c r="I214" i="12"/>
  <c r="K214" i="12"/>
  <c r="O214" i="12"/>
  <c r="Q214" i="12"/>
  <c r="U214" i="12"/>
  <c r="G227" i="12"/>
  <c r="I227" i="12"/>
  <c r="K227" i="12"/>
  <c r="O227" i="12"/>
  <c r="Q227" i="12"/>
  <c r="U227" i="12"/>
  <c r="G232" i="12"/>
  <c r="M232" i="12" s="1"/>
  <c r="I232" i="12"/>
  <c r="K232" i="12"/>
  <c r="O232" i="12"/>
  <c r="Q232" i="12"/>
  <c r="U232" i="12"/>
  <c r="G245" i="12"/>
  <c r="M245" i="12" s="1"/>
  <c r="I245" i="12"/>
  <c r="K245" i="12"/>
  <c r="O245" i="12"/>
  <c r="Q245" i="12"/>
  <c r="U245" i="12"/>
  <c r="G259" i="12"/>
  <c r="I259" i="12"/>
  <c r="K259" i="12"/>
  <c r="M259" i="12"/>
  <c r="O259" i="12"/>
  <c r="Q259" i="12"/>
  <c r="U259" i="12"/>
  <c r="G267" i="12"/>
  <c r="M267" i="12" s="1"/>
  <c r="I267" i="12"/>
  <c r="K267" i="12"/>
  <c r="O267" i="12"/>
  <c r="Q267" i="12"/>
  <c r="U267" i="12"/>
  <c r="G274" i="12"/>
  <c r="M274" i="12" s="1"/>
  <c r="I274" i="12"/>
  <c r="K274" i="12"/>
  <c r="O274" i="12"/>
  <c r="Q274" i="12"/>
  <c r="U274" i="12"/>
  <c r="G278" i="12"/>
  <c r="M278" i="12" s="1"/>
  <c r="I278" i="12"/>
  <c r="K278" i="12"/>
  <c r="O278" i="12"/>
  <c r="Q278" i="12"/>
  <c r="U278" i="12"/>
  <c r="G283" i="12"/>
  <c r="I283" i="12"/>
  <c r="I282" i="12" s="1"/>
  <c r="K283" i="12"/>
  <c r="K282" i="12" s="1"/>
  <c r="O283" i="12"/>
  <c r="O282" i="12" s="1"/>
  <c r="Q283" i="12"/>
  <c r="Q282" i="12" s="1"/>
  <c r="U283" i="12"/>
  <c r="U282" i="12" s="1"/>
  <c r="G293" i="12"/>
  <c r="M293" i="12" s="1"/>
  <c r="I293" i="12"/>
  <c r="K293" i="12"/>
  <c r="O293" i="12"/>
  <c r="Q293" i="12"/>
  <c r="U293" i="12"/>
  <c r="G298" i="12"/>
  <c r="M298" i="12" s="1"/>
  <c r="I298" i="12"/>
  <c r="K298" i="12"/>
  <c r="O298" i="12"/>
  <c r="Q298" i="12"/>
  <c r="U298" i="12"/>
  <c r="G303" i="12"/>
  <c r="I303" i="12"/>
  <c r="K303" i="12"/>
  <c r="O303" i="12"/>
  <c r="Q303" i="12"/>
  <c r="U303" i="12"/>
  <c r="G307" i="12"/>
  <c r="M307" i="12" s="1"/>
  <c r="I307" i="12"/>
  <c r="K307" i="12"/>
  <c r="O307" i="12"/>
  <c r="Q307" i="12"/>
  <c r="U307" i="12"/>
  <c r="G313" i="12"/>
  <c r="M313" i="12" s="1"/>
  <c r="I313" i="12"/>
  <c r="K313" i="12"/>
  <c r="O313" i="12"/>
  <c r="Q313" i="12"/>
  <c r="U313" i="12"/>
  <c r="G329" i="12"/>
  <c r="I329" i="12"/>
  <c r="K329" i="12"/>
  <c r="M329" i="12"/>
  <c r="O329" i="12"/>
  <c r="Q329" i="12"/>
  <c r="U329" i="12"/>
  <c r="G339" i="12"/>
  <c r="I58" i="1" s="1"/>
  <c r="G340" i="12"/>
  <c r="M340" i="12" s="1"/>
  <c r="I340" i="12"/>
  <c r="K340" i="12"/>
  <c r="O340" i="12"/>
  <c r="Q340" i="12"/>
  <c r="U340" i="12"/>
  <c r="G343" i="12"/>
  <c r="M343" i="12" s="1"/>
  <c r="M339" i="12" s="1"/>
  <c r="I343" i="12"/>
  <c r="K343" i="12"/>
  <c r="K339" i="12" s="1"/>
  <c r="O343" i="12"/>
  <c r="Q343" i="12"/>
  <c r="U343" i="12"/>
  <c r="U339" i="12" s="1"/>
  <c r="G347" i="12"/>
  <c r="I347" i="12"/>
  <c r="K347" i="12"/>
  <c r="O347" i="12"/>
  <c r="Q347" i="12"/>
  <c r="U347" i="12"/>
  <c r="G351" i="12"/>
  <c r="M351" i="12" s="1"/>
  <c r="I351" i="12"/>
  <c r="K351" i="12"/>
  <c r="O351" i="12"/>
  <c r="Q351" i="12"/>
  <c r="U351" i="12"/>
  <c r="G352" i="12"/>
  <c r="M352" i="12" s="1"/>
  <c r="I352" i="12"/>
  <c r="K352" i="12"/>
  <c r="O352" i="12"/>
  <c r="Q352" i="12"/>
  <c r="U352" i="12"/>
  <c r="G353" i="12"/>
  <c r="M353" i="12" s="1"/>
  <c r="I353" i="12"/>
  <c r="K353" i="12"/>
  <c r="O353" i="12"/>
  <c r="Q353" i="12"/>
  <c r="U353" i="12"/>
  <c r="G355" i="12"/>
  <c r="M355" i="12" s="1"/>
  <c r="I355" i="12"/>
  <c r="K355" i="12"/>
  <c r="O355" i="12"/>
  <c r="Q355" i="12"/>
  <c r="U355" i="12"/>
  <c r="G358" i="12"/>
  <c r="M358" i="12" s="1"/>
  <c r="I358" i="12"/>
  <c r="K358" i="12"/>
  <c r="O358" i="12"/>
  <c r="Q358" i="12"/>
  <c r="U358" i="12"/>
  <c r="G361" i="12"/>
  <c r="I361" i="12"/>
  <c r="K361" i="12"/>
  <c r="M361" i="12"/>
  <c r="O361" i="12"/>
  <c r="Q361" i="12"/>
  <c r="U361" i="12"/>
  <c r="G369" i="12"/>
  <c r="M369" i="12" s="1"/>
  <c r="I369" i="12"/>
  <c r="K369" i="12"/>
  <c r="O369" i="12"/>
  <c r="Q369" i="12"/>
  <c r="U369" i="12"/>
  <c r="G374" i="12"/>
  <c r="M374" i="12" s="1"/>
  <c r="I374" i="12"/>
  <c r="K374" i="12"/>
  <c r="O374" i="12"/>
  <c r="Q374" i="12"/>
  <c r="U374" i="12"/>
  <c r="G377" i="12"/>
  <c r="M377" i="12" s="1"/>
  <c r="I377" i="12"/>
  <c r="K377" i="12"/>
  <c r="O377" i="12"/>
  <c r="Q377" i="12"/>
  <c r="U377" i="12"/>
  <c r="G383" i="12"/>
  <c r="M383" i="12" s="1"/>
  <c r="I383" i="12"/>
  <c r="K383" i="12"/>
  <c r="O383" i="12"/>
  <c r="Q383" i="12"/>
  <c r="U383" i="12"/>
  <c r="G385" i="12"/>
  <c r="M385" i="12" s="1"/>
  <c r="I385" i="12"/>
  <c r="K385" i="12"/>
  <c r="O385" i="12"/>
  <c r="Q385" i="12"/>
  <c r="U385" i="12"/>
  <c r="G388" i="12"/>
  <c r="M388" i="12" s="1"/>
  <c r="I388" i="12"/>
  <c r="K388" i="12"/>
  <c r="O388" i="12"/>
  <c r="Q388" i="12"/>
  <c r="U388" i="12"/>
  <c r="G391" i="12"/>
  <c r="M391" i="12" s="1"/>
  <c r="I391" i="12"/>
  <c r="K391" i="12"/>
  <c r="O391" i="12"/>
  <c r="Q391" i="12"/>
  <c r="U391" i="12"/>
  <c r="G397" i="12"/>
  <c r="M397" i="12" s="1"/>
  <c r="I397" i="12"/>
  <c r="K397" i="12"/>
  <c r="O397" i="12"/>
  <c r="Q397" i="12"/>
  <c r="U397" i="12"/>
  <c r="G411" i="12"/>
  <c r="M411" i="12" s="1"/>
  <c r="I411" i="12"/>
  <c r="K411" i="12"/>
  <c r="O411" i="12"/>
  <c r="Q411" i="12"/>
  <c r="U411" i="12"/>
  <c r="G421" i="12"/>
  <c r="M421" i="12" s="1"/>
  <c r="I421" i="12"/>
  <c r="K421" i="12"/>
  <c r="O421" i="12"/>
  <c r="Q421" i="12"/>
  <c r="U421" i="12"/>
  <c r="G426" i="12"/>
  <c r="M426" i="12" s="1"/>
  <c r="I426" i="12"/>
  <c r="K426" i="12"/>
  <c r="O426" i="12"/>
  <c r="Q426" i="12"/>
  <c r="U426" i="12"/>
  <c r="G429" i="12"/>
  <c r="M429" i="12" s="1"/>
  <c r="I429" i="12"/>
  <c r="K429" i="12"/>
  <c r="O429" i="12"/>
  <c r="Q429" i="12"/>
  <c r="U429" i="12"/>
  <c r="G432" i="12"/>
  <c r="M432" i="12" s="1"/>
  <c r="I432" i="12"/>
  <c r="K432" i="12"/>
  <c r="O432" i="12"/>
  <c r="Q432" i="12"/>
  <c r="U432" i="12"/>
  <c r="G437" i="12"/>
  <c r="M437" i="12" s="1"/>
  <c r="I437" i="12"/>
  <c r="K437" i="12"/>
  <c r="O437" i="12"/>
  <c r="Q437" i="12"/>
  <c r="U437" i="12"/>
  <c r="G441" i="12"/>
  <c r="M441" i="12" s="1"/>
  <c r="I441" i="12"/>
  <c r="K441" i="12"/>
  <c r="O441" i="12"/>
  <c r="Q441" i="12"/>
  <c r="U441" i="12"/>
  <c r="G445" i="12"/>
  <c r="I445" i="12"/>
  <c r="K445" i="12"/>
  <c r="M445" i="12"/>
  <c r="O445" i="12"/>
  <c r="Q445" i="12"/>
  <c r="U445" i="12"/>
  <c r="G449" i="12"/>
  <c r="M449" i="12" s="1"/>
  <c r="I449" i="12"/>
  <c r="K449" i="12"/>
  <c r="O449" i="12"/>
  <c r="Q449" i="12"/>
  <c r="U449" i="12"/>
  <c r="G453" i="12"/>
  <c r="M453" i="12" s="1"/>
  <c r="I453" i="12"/>
  <c r="K453" i="12"/>
  <c r="O453" i="12"/>
  <c r="Q453" i="12"/>
  <c r="U453" i="12"/>
  <c r="G464" i="12"/>
  <c r="M464" i="12" s="1"/>
  <c r="I464" i="12"/>
  <c r="K464" i="12"/>
  <c r="O464" i="12"/>
  <c r="Q464" i="12"/>
  <c r="U464" i="12"/>
  <c r="G467" i="12"/>
  <c r="M467" i="12" s="1"/>
  <c r="I467" i="12"/>
  <c r="K467" i="12"/>
  <c r="O467" i="12"/>
  <c r="Q467" i="12"/>
  <c r="U467" i="12"/>
  <c r="G470" i="12"/>
  <c r="M470" i="12" s="1"/>
  <c r="I470" i="12"/>
  <c r="K470" i="12"/>
  <c r="O470" i="12"/>
  <c r="Q470" i="12"/>
  <c r="U470" i="12"/>
  <c r="G473" i="12"/>
  <c r="M473" i="12" s="1"/>
  <c r="I473" i="12"/>
  <c r="K473" i="12"/>
  <c r="O473" i="12"/>
  <c r="Q473" i="12"/>
  <c r="U473" i="12"/>
  <c r="G477" i="12"/>
  <c r="M477" i="12" s="1"/>
  <c r="I477" i="12"/>
  <c r="K477" i="12"/>
  <c r="O477" i="12"/>
  <c r="Q477" i="12"/>
  <c r="U477" i="12"/>
  <c r="G478" i="12"/>
  <c r="M478" i="12" s="1"/>
  <c r="I478" i="12"/>
  <c r="K478" i="12"/>
  <c r="O478" i="12"/>
  <c r="Q478" i="12"/>
  <c r="U478" i="12"/>
  <c r="G481" i="12"/>
  <c r="M481" i="12" s="1"/>
  <c r="M480" i="12" s="1"/>
  <c r="I481" i="12"/>
  <c r="I480" i="12" s="1"/>
  <c r="K481" i="12"/>
  <c r="K480" i="12" s="1"/>
  <c r="O481" i="12"/>
  <c r="O480" i="12" s="1"/>
  <c r="Q481" i="12"/>
  <c r="Q480" i="12" s="1"/>
  <c r="U481" i="12"/>
  <c r="U480" i="12" s="1"/>
  <c r="G483" i="12"/>
  <c r="I483" i="12"/>
  <c r="K483" i="12"/>
  <c r="M483" i="12"/>
  <c r="O483" i="12"/>
  <c r="Q483" i="12"/>
  <c r="U483" i="12"/>
  <c r="G484" i="12"/>
  <c r="I484" i="12"/>
  <c r="K484" i="12"/>
  <c r="O484" i="12"/>
  <c r="Q484" i="12"/>
  <c r="U484" i="12"/>
  <c r="G486" i="12"/>
  <c r="M486" i="12" s="1"/>
  <c r="I486" i="12"/>
  <c r="K486" i="12"/>
  <c r="O486" i="12"/>
  <c r="Q486" i="12"/>
  <c r="U486" i="12"/>
  <c r="G487" i="12"/>
  <c r="M487" i="12" s="1"/>
  <c r="I487" i="12"/>
  <c r="K487" i="12"/>
  <c r="O487" i="12"/>
  <c r="Q487" i="12"/>
  <c r="U487" i="12"/>
  <c r="G488" i="12"/>
  <c r="M488" i="12" s="1"/>
  <c r="I488" i="12"/>
  <c r="K488" i="12"/>
  <c r="O488" i="12"/>
  <c r="Q488" i="12"/>
  <c r="U488" i="12"/>
  <c r="G489" i="12"/>
  <c r="M489" i="12" s="1"/>
  <c r="I489" i="12"/>
  <c r="K489" i="12"/>
  <c r="O489" i="12"/>
  <c r="Q489" i="12"/>
  <c r="U489" i="12"/>
  <c r="G490" i="12"/>
  <c r="M490" i="12" s="1"/>
  <c r="I490" i="12"/>
  <c r="K490" i="12"/>
  <c r="O490" i="12"/>
  <c r="Q490" i="12"/>
  <c r="U490" i="12"/>
  <c r="G491" i="12"/>
  <c r="M491" i="12" s="1"/>
  <c r="I491" i="12"/>
  <c r="K491" i="12"/>
  <c r="O491" i="12"/>
  <c r="Q491" i="12"/>
  <c r="U491" i="12"/>
  <c r="G493" i="12"/>
  <c r="M493" i="12" s="1"/>
  <c r="I493" i="12"/>
  <c r="K493" i="12"/>
  <c r="O493" i="12"/>
  <c r="Q493" i="12"/>
  <c r="U493" i="12"/>
  <c r="G494" i="12"/>
  <c r="M494" i="12" s="1"/>
  <c r="I494" i="12"/>
  <c r="K494" i="12"/>
  <c r="O494" i="12"/>
  <c r="Q494" i="12"/>
  <c r="U494" i="12"/>
  <c r="G496" i="12"/>
  <c r="M496" i="12" s="1"/>
  <c r="I496" i="12"/>
  <c r="K496" i="12"/>
  <c r="O496" i="12"/>
  <c r="Q496" i="12"/>
  <c r="U496" i="12"/>
  <c r="G499" i="12"/>
  <c r="I499" i="12"/>
  <c r="K499" i="12"/>
  <c r="M499" i="12"/>
  <c r="O499" i="12"/>
  <c r="Q499" i="12"/>
  <c r="U499" i="12"/>
  <c r="G503" i="12"/>
  <c r="I503" i="12"/>
  <c r="K503" i="12"/>
  <c r="O503" i="12"/>
  <c r="Q503" i="12"/>
  <c r="U503" i="12"/>
  <c r="G506" i="12"/>
  <c r="M506" i="12" s="1"/>
  <c r="I506" i="12"/>
  <c r="K506" i="12"/>
  <c r="O506" i="12"/>
  <c r="Q506" i="12"/>
  <c r="U506" i="12"/>
  <c r="G510" i="12"/>
  <c r="M510" i="12" s="1"/>
  <c r="I510" i="12"/>
  <c r="K510" i="12"/>
  <c r="O510" i="12"/>
  <c r="Q510" i="12"/>
  <c r="U510" i="12"/>
  <c r="G513" i="12"/>
  <c r="M513" i="12" s="1"/>
  <c r="I513" i="12"/>
  <c r="K513" i="12"/>
  <c r="O513" i="12"/>
  <c r="Q513" i="12"/>
  <c r="U513" i="12"/>
  <c r="G516" i="12"/>
  <c r="M516" i="12" s="1"/>
  <c r="I516" i="12"/>
  <c r="K516" i="12"/>
  <c r="O516" i="12"/>
  <c r="Q516" i="12"/>
  <c r="U516" i="12"/>
  <c r="G517" i="12"/>
  <c r="M517" i="12" s="1"/>
  <c r="I517" i="12"/>
  <c r="K517" i="12"/>
  <c r="O517" i="12"/>
  <c r="Q517" i="12"/>
  <c r="U517" i="12"/>
  <c r="G519" i="12"/>
  <c r="M519" i="12" s="1"/>
  <c r="I519" i="12"/>
  <c r="K519" i="12"/>
  <c r="O519" i="12"/>
  <c r="Q519" i="12"/>
  <c r="U519" i="12"/>
  <c r="G522" i="12"/>
  <c r="I522" i="12"/>
  <c r="K522" i="12"/>
  <c r="O522" i="12"/>
  <c r="Q522" i="12"/>
  <c r="U522" i="12"/>
  <c r="G532" i="12"/>
  <c r="M532" i="12" s="1"/>
  <c r="I532" i="12"/>
  <c r="K532" i="12"/>
  <c r="O532" i="12"/>
  <c r="Q532" i="12"/>
  <c r="U532" i="12"/>
  <c r="G540" i="12"/>
  <c r="M540" i="12" s="1"/>
  <c r="I540" i="12"/>
  <c r="K540" i="12"/>
  <c r="O540" i="12"/>
  <c r="Q540" i="12"/>
  <c r="U540" i="12"/>
  <c r="G546" i="12"/>
  <c r="M546" i="12" s="1"/>
  <c r="I546" i="12"/>
  <c r="K546" i="12"/>
  <c r="O546" i="12"/>
  <c r="Q546" i="12"/>
  <c r="U546" i="12"/>
  <c r="G552" i="12"/>
  <c r="M552" i="12" s="1"/>
  <c r="I552" i="12"/>
  <c r="K552" i="12"/>
  <c r="O552" i="12"/>
  <c r="Q552" i="12"/>
  <c r="U552" i="12"/>
  <c r="G555" i="12"/>
  <c r="M555" i="12" s="1"/>
  <c r="I555" i="12"/>
  <c r="K555" i="12"/>
  <c r="O555" i="12"/>
  <c r="Q555" i="12"/>
  <c r="U555" i="12"/>
  <c r="G557" i="12"/>
  <c r="I557" i="12"/>
  <c r="K557" i="12"/>
  <c r="M557" i="12"/>
  <c r="O557" i="12"/>
  <c r="Q557" i="12"/>
  <c r="U557" i="12"/>
  <c r="G558" i="12"/>
  <c r="I558" i="12"/>
  <c r="K558" i="12"/>
  <c r="O558" i="12"/>
  <c r="Q558" i="12"/>
  <c r="U558" i="12"/>
  <c r="G559" i="12"/>
  <c r="M559" i="12" s="1"/>
  <c r="I559" i="12"/>
  <c r="K559" i="12"/>
  <c r="O559" i="12"/>
  <c r="Q559" i="12"/>
  <c r="U559" i="12"/>
  <c r="G560" i="12"/>
  <c r="M560" i="12" s="1"/>
  <c r="I560" i="12"/>
  <c r="K560" i="12"/>
  <c r="O560" i="12"/>
  <c r="Q560" i="12"/>
  <c r="U560" i="12"/>
  <c r="G561" i="12"/>
  <c r="M561" i="12" s="1"/>
  <c r="I561" i="12"/>
  <c r="K561" i="12"/>
  <c r="O561" i="12"/>
  <c r="Q561" i="12"/>
  <c r="U561" i="12"/>
  <c r="G562" i="12"/>
  <c r="M562" i="12" s="1"/>
  <c r="I562" i="12"/>
  <c r="K562" i="12"/>
  <c r="O562" i="12"/>
  <c r="Q562" i="12"/>
  <c r="U562" i="12"/>
  <c r="G563" i="12"/>
  <c r="M563" i="12" s="1"/>
  <c r="I563" i="12"/>
  <c r="K563" i="12"/>
  <c r="O563" i="12"/>
  <c r="Q563" i="12"/>
  <c r="U563" i="12"/>
  <c r="G565" i="12"/>
  <c r="M565" i="12" s="1"/>
  <c r="I565" i="12"/>
  <c r="K565" i="12"/>
  <c r="O565" i="12"/>
  <c r="Q565" i="12"/>
  <c r="U565" i="12"/>
  <c r="G566" i="12"/>
  <c r="I566" i="12"/>
  <c r="K566" i="12"/>
  <c r="O566" i="12"/>
  <c r="Q566" i="12"/>
  <c r="U566" i="12"/>
  <c r="G567" i="12"/>
  <c r="M567" i="12" s="1"/>
  <c r="I567" i="12"/>
  <c r="K567" i="12"/>
  <c r="O567" i="12"/>
  <c r="Q567" i="12"/>
  <c r="U567" i="12"/>
  <c r="G568" i="12"/>
  <c r="M568" i="12" s="1"/>
  <c r="I568" i="12"/>
  <c r="K568" i="12"/>
  <c r="O568" i="12"/>
  <c r="Q568" i="12"/>
  <c r="U568" i="12"/>
  <c r="G569" i="12"/>
  <c r="M569" i="12" s="1"/>
  <c r="I569" i="12"/>
  <c r="K569" i="12"/>
  <c r="O569" i="12"/>
  <c r="Q569" i="12"/>
  <c r="U569" i="12"/>
  <c r="G570" i="12"/>
  <c r="M570" i="12" s="1"/>
  <c r="I570" i="12"/>
  <c r="K570" i="12"/>
  <c r="O570" i="12"/>
  <c r="Q570" i="12"/>
  <c r="U570" i="12"/>
  <c r="G571" i="12"/>
  <c r="I571" i="12"/>
  <c r="K571" i="12"/>
  <c r="M571" i="12"/>
  <c r="O571" i="12"/>
  <c r="Q571" i="12"/>
  <c r="U571" i="12"/>
  <c r="G572" i="12"/>
  <c r="M572" i="12" s="1"/>
  <c r="I572" i="12"/>
  <c r="K572" i="12"/>
  <c r="O572" i="12"/>
  <c r="Q572" i="12"/>
  <c r="U572" i="12"/>
  <c r="G573" i="12"/>
  <c r="M573" i="12" s="1"/>
  <c r="I573" i="12"/>
  <c r="K573" i="12"/>
  <c r="O573" i="12"/>
  <c r="Q573" i="12"/>
  <c r="U573" i="12"/>
  <c r="G574" i="12"/>
  <c r="M574" i="12" s="1"/>
  <c r="I574" i="12"/>
  <c r="K574" i="12"/>
  <c r="O574" i="12"/>
  <c r="Q574" i="12"/>
  <c r="U574" i="12"/>
  <c r="G575" i="12"/>
  <c r="M575" i="12" s="1"/>
  <c r="I575" i="12"/>
  <c r="K575" i="12"/>
  <c r="O575" i="12"/>
  <c r="Q575" i="12"/>
  <c r="U575" i="12"/>
  <c r="G576" i="12"/>
  <c r="M576" i="12" s="1"/>
  <c r="I576" i="12"/>
  <c r="K576" i="12"/>
  <c r="O576" i="12"/>
  <c r="Q576" i="12"/>
  <c r="U576" i="12"/>
  <c r="G577" i="12"/>
  <c r="M577" i="12" s="1"/>
  <c r="I577" i="12"/>
  <c r="K577" i="12"/>
  <c r="O577" i="12"/>
  <c r="Q577" i="12"/>
  <c r="U577" i="12"/>
  <c r="G578" i="12"/>
  <c r="M578" i="12" s="1"/>
  <c r="I578" i="12"/>
  <c r="K578" i="12"/>
  <c r="O578" i="12"/>
  <c r="Q578" i="12"/>
  <c r="U578" i="12"/>
  <c r="G579" i="12"/>
  <c r="M579" i="12" s="1"/>
  <c r="I579" i="12"/>
  <c r="K579" i="12"/>
  <c r="O579" i="12"/>
  <c r="Q579" i="12"/>
  <c r="U579" i="12"/>
  <c r="G580" i="12"/>
  <c r="M580" i="12" s="1"/>
  <c r="I580" i="12"/>
  <c r="K580" i="12"/>
  <c r="O580" i="12"/>
  <c r="Q580" i="12"/>
  <c r="U580" i="12"/>
  <c r="G581" i="12"/>
  <c r="I581" i="12"/>
  <c r="K581" i="12"/>
  <c r="M581" i="12"/>
  <c r="O581" i="12"/>
  <c r="Q581" i="12"/>
  <c r="U581" i="12"/>
  <c r="K582" i="12"/>
  <c r="G583" i="12"/>
  <c r="I583" i="12"/>
  <c r="I582" i="12" s="1"/>
  <c r="K583" i="12"/>
  <c r="O583" i="12"/>
  <c r="O582" i="12" s="1"/>
  <c r="Q583" i="12"/>
  <c r="Q582" i="12" s="1"/>
  <c r="U583" i="12"/>
  <c r="U582" i="12" s="1"/>
  <c r="G592" i="12"/>
  <c r="G591" i="12" s="1"/>
  <c r="I68" i="1" s="1"/>
  <c r="I592" i="12"/>
  <c r="I591" i="12" s="1"/>
  <c r="K592" i="12"/>
  <c r="K591" i="12" s="1"/>
  <c r="O592" i="12"/>
  <c r="O591" i="12" s="1"/>
  <c r="Q592" i="12"/>
  <c r="Q591" i="12" s="1"/>
  <c r="U592" i="12"/>
  <c r="U591" i="12" s="1"/>
  <c r="G604" i="12"/>
  <c r="M604" i="12" s="1"/>
  <c r="M603" i="12" s="1"/>
  <c r="I604" i="12"/>
  <c r="I603" i="12" s="1"/>
  <c r="K604" i="12"/>
  <c r="K603" i="12" s="1"/>
  <c r="O604" i="12"/>
  <c r="O603" i="12" s="1"/>
  <c r="Q604" i="12"/>
  <c r="Q603" i="12" s="1"/>
  <c r="U604" i="12"/>
  <c r="U603" i="12" s="1"/>
  <c r="G616" i="12"/>
  <c r="I616" i="12"/>
  <c r="K616" i="12"/>
  <c r="M616" i="12"/>
  <c r="O616" i="12"/>
  <c r="Q616" i="12"/>
  <c r="U616" i="12"/>
  <c r="G628" i="12"/>
  <c r="M628" i="12" s="1"/>
  <c r="I628" i="12"/>
  <c r="K628" i="12"/>
  <c r="O628" i="12"/>
  <c r="Q628" i="12"/>
  <c r="U628" i="12"/>
  <c r="G630" i="12"/>
  <c r="M630" i="12" s="1"/>
  <c r="I630" i="12"/>
  <c r="K630" i="12"/>
  <c r="O630" i="12"/>
  <c r="Q630" i="12"/>
  <c r="U630" i="12"/>
  <c r="G632" i="12"/>
  <c r="M632" i="12" s="1"/>
  <c r="I632" i="12"/>
  <c r="K632" i="12"/>
  <c r="O632" i="12"/>
  <c r="Q632" i="12"/>
  <c r="U632" i="12"/>
  <c r="G635" i="12"/>
  <c r="M635" i="12" s="1"/>
  <c r="I635" i="12"/>
  <c r="K635" i="12"/>
  <c r="O635" i="12"/>
  <c r="Q635" i="12"/>
  <c r="U635" i="12"/>
  <c r="G636" i="12"/>
  <c r="M636" i="12" s="1"/>
  <c r="I636" i="12"/>
  <c r="K636" i="12"/>
  <c r="O636" i="12"/>
  <c r="Q636" i="12"/>
  <c r="U636" i="12"/>
  <c r="G638" i="12"/>
  <c r="I638" i="12"/>
  <c r="I637" i="12" s="1"/>
  <c r="K638" i="12"/>
  <c r="K637" i="12" s="1"/>
  <c r="O638" i="12"/>
  <c r="O637" i="12" s="1"/>
  <c r="Q638" i="12"/>
  <c r="Q637" i="12" s="1"/>
  <c r="U638" i="12"/>
  <c r="U637" i="12" s="1"/>
  <c r="G640" i="12"/>
  <c r="G639" i="12" s="1"/>
  <c r="I72" i="1" s="1"/>
  <c r="I640" i="12"/>
  <c r="I639" i="12" s="1"/>
  <c r="K640" i="12"/>
  <c r="K639" i="12" s="1"/>
  <c r="O640" i="12"/>
  <c r="O639" i="12" s="1"/>
  <c r="Q640" i="12"/>
  <c r="Q639" i="12" s="1"/>
  <c r="U640" i="12"/>
  <c r="U639" i="12" s="1"/>
  <c r="G642" i="12"/>
  <c r="M642" i="12" s="1"/>
  <c r="I642" i="12"/>
  <c r="K642" i="12"/>
  <c r="O642" i="12"/>
  <c r="Q642" i="12"/>
  <c r="U642" i="12"/>
  <c r="G643" i="12"/>
  <c r="M643" i="12" s="1"/>
  <c r="I643" i="12"/>
  <c r="K643" i="12"/>
  <c r="O643" i="12"/>
  <c r="Q643" i="12"/>
  <c r="U643" i="12"/>
  <c r="G644" i="12"/>
  <c r="M644" i="12" s="1"/>
  <c r="I644" i="12"/>
  <c r="K644" i="12"/>
  <c r="O644" i="12"/>
  <c r="Q644" i="12"/>
  <c r="U644" i="12"/>
  <c r="G645" i="12"/>
  <c r="M645" i="12" s="1"/>
  <c r="I645" i="12"/>
  <c r="K645" i="12"/>
  <c r="O645" i="12"/>
  <c r="Q645" i="12"/>
  <c r="U645" i="12"/>
  <c r="G646" i="12"/>
  <c r="M646" i="12" s="1"/>
  <c r="I646" i="12"/>
  <c r="K646" i="12"/>
  <c r="O646" i="12"/>
  <c r="Q646" i="12"/>
  <c r="U646" i="12"/>
  <c r="G647" i="12"/>
  <c r="M647" i="12" s="1"/>
  <c r="I647" i="12"/>
  <c r="K647" i="12"/>
  <c r="O647" i="12"/>
  <c r="Q647" i="12"/>
  <c r="U647" i="12"/>
  <c r="G648" i="12"/>
  <c r="M648" i="12" s="1"/>
  <c r="I648" i="12"/>
  <c r="K648" i="12"/>
  <c r="O648" i="12"/>
  <c r="Q648" i="12"/>
  <c r="U648" i="12"/>
  <c r="G649" i="12"/>
  <c r="M649" i="12" s="1"/>
  <c r="I649" i="12"/>
  <c r="K649" i="12"/>
  <c r="O649" i="12"/>
  <c r="Q649" i="12"/>
  <c r="U649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K556" i="12" l="1"/>
  <c r="U641" i="12"/>
  <c r="M592" i="12"/>
  <c r="M591" i="12" s="1"/>
  <c r="Q292" i="12"/>
  <c r="Q615" i="12"/>
  <c r="Q495" i="12"/>
  <c r="K482" i="12"/>
  <c r="U226" i="12"/>
  <c r="U93" i="12"/>
  <c r="G64" i="12"/>
  <c r="I49" i="1" s="1"/>
  <c r="M641" i="12"/>
  <c r="O615" i="12"/>
  <c r="G615" i="12"/>
  <c r="I70" i="1" s="1"/>
  <c r="Q556" i="12"/>
  <c r="I518" i="12"/>
  <c r="U518" i="12"/>
  <c r="Q482" i="12"/>
  <c r="G480" i="12"/>
  <c r="I61" i="1" s="1"/>
  <c r="K346" i="12"/>
  <c r="Q346" i="12"/>
  <c r="G346" i="12"/>
  <c r="I59" i="1" s="1"/>
  <c r="G282" i="12"/>
  <c r="I56" i="1" s="1"/>
  <c r="AD651" i="12"/>
  <c r="G39" i="1" s="1"/>
  <c r="G40" i="1" s="1"/>
  <c r="G25" i="1" s="1"/>
  <c r="G26" i="1" s="1"/>
  <c r="G603" i="12"/>
  <c r="I69" i="1" s="1"/>
  <c r="K518" i="12"/>
  <c r="G495" i="12"/>
  <c r="I63" i="1" s="1"/>
  <c r="I495" i="12"/>
  <c r="O354" i="12"/>
  <c r="U346" i="12"/>
  <c r="O339" i="12"/>
  <c r="O292" i="12"/>
  <c r="O140" i="12"/>
  <c r="G140" i="12"/>
  <c r="I54" i="1" s="1"/>
  <c r="O93" i="12"/>
  <c r="I93" i="12"/>
  <c r="G93" i="12"/>
  <c r="I52" i="1" s="1"/>
  <c r="I90" i="12"/>
  <c r="O64" i="12"/>
  <c r="Q641" i="12"/>
  <c r="U615" i="12"/>
  <c r="K615" i="12"/>
  <c r="U564" i="12"/>
  <c r="U556" i="12"/>
  <c r="I556" i="12"/>
  <c r="Q518" i="12"/>
  <c r="G518" i="12"/>
  <c r="I64" i="1" s="1"/>
  <c r="O495" i="12"/>
  <c r="U482" i="12"/>
  <c r="I482" i="12"/>
  <c r="I346" i="12"/>
  <c r="O346" i="12"/>
  <c r="G292" i="12"/>
  <c r="I57" i="1" s="1"/>
  <c r="U292" i="12"/>
  <c r="I292" i="12"/>
  <c r="K226" i="12"/>
  <c r="K93" i="12"/>
  <c r="Q93" i="12"/>
  <c r="M93" i="12"/>
  <c r="Q90" i="12"/>
  <c r="G90" i="12"/>
  <c r="I51" i="1" s="1"/>
  <c r="U67" i="12"/>
  <c r="K67" i="12"/>
  <c r="G67" i="12"/>
  <c r="I50" i="1" s="1"/>
  <c r="G51" i="12"/>
  <c r="I48" i="1" s="1"/>
  <c r="U51" i="12"/>
  <c r="O51" i="12"/>
  <c r="I47" i="1"/>
  <c r="M9" i="12"/>
  <c r="M8" i="12" s="1"/>
  <c r="F40" i="1"/>
  <c r="M140" i="12"/>
  <c r="M638" i="12"/>
  <c r="M637" i="12" s="1"/>
  <c r="G637" i="12"/>
  <c r="I71" i="1" s="1"/>
  <c r="I564" i="12"/>
  <c r="O564" i="12"/>
  <c r="K564" i="12"/>
  <c r="O641" i="12"/>
  <c r="I615" i="12"/>
  <c r="M583" i="12"/>
  <c r="M582" i="12" s="1"/>
  <c r="G582" i="12"/>
  <c r="I67" i="1" s="1"/>
  <c r="G564" i="12"/>
  <c r="I66" i="1" s="1"/>
  <c r="M566" i="12"/>
  <c r="M564" i="12"/>
  <c r="I641" i="12"/>
  <c r="Q564" i="12"/>
  <c r="M354" i="12"/>
  <c r="M347" i="12"/>
  <c r="M346" i="12" s="1"/>
  <c r="M303" i="12"/>
  <c r="M292" i="12" s="1"/>
  <c r="M283" i="12"/>
  <c r="M282" i="12" s="1"/>
  <c r="K140" i="12"/>
  <c r="Q67" i="12"/>
  <c r="M58" i="12"/>
  <c r="M51" i="12" s="1"/>
  <c r="M640" i="12"/>
  <c r="M639" i="12" s="1"/>
  <c r="O556" i="12"/>
  <c r="M556" i="12"/>
  <c r="U495" i="12"/>
  <c r="O482" i="12"/>
  <c r="G482" i="12"/>
  <c r="I62" i="1" s="1"/>
  <c r="I354" i="12"/>
  <c r="G354" i="12"/>
  <c r="I60" i="1" s="1"/>
  <c r="I339" i="12"/>
  <c r="I226" i="12"/>
  <c r="O226" i="12"/>
  <c r="G226" i="12"/>
  <c r="I55" i="1" s="1"/>
  <c r="U140" i="12"/>
  <c r="I64" i="12"/>
  <c r="I51" i="12"/>
  <c r="O518" i="12"/>
  <c r="U354" i="12"/>
  <c r="I140" i="12"/>
  <c r="I67" i="12"/>
  <c r="O67" i="12"/>
  <c r="M522" i="12"/>
  <c r="M518" i="12" s="1"/>
  <c r="K495" i="12"/>
  <c r="Q140" i="12"/>
  <c r="M90" i="12"/>
  <c r="M68" i="12"/>
  <c r="M67" i="12" s="1"/>
  <c r="G641" i="12"/>
  <c r="I73" i="1" s="1"/>
  <c r="G556" i="12"/>
  <c r="I65" i="1" s="1"/>
  <c r="K641" i="12"/>
  <c r="M615" i="12"/>
  <c r="M558" i="12"/>
  <c r="M503" i="12"/>
  <c r="M495" i="12" s="1"/>
  <c r="M484" i="12"/>
  <c r="M482" i="12" s="1"/>
  <c r="K354" i="12"/>
  <c r="Q354" i="12"/>
  <c r="Q339" i="12"/>
  <c r="K292" i="12"/>
  <c r="Q226" i="12"/>
  <c r="M227" i="12"/>
  <c r="M226" i="12" s="1"/>
  <c r="K90" i="12"/>
  <c r="Q64" i="12"/>
  <c r="K51" i="12"/>
  <c r="Q51" i="12"/>
  <c r="G651" i="12" l="1"/>
  <c r="H39" i="1"/>
  <c r="I39" i="1" s="1"/>
  <c r="I40" i="1" s="1"/>
  <c r="J39" i="1" s="1"/>
  <c r="J40" i="1" s="1"/>
  <c r="I17" i="1"/>
  <c r="I16" i="1"/>
  <c r="I21" i="1" s="1"/>
  <c r="I74" i="1"/>
  <c r="H40" i="1"/>
  <c r="G28" i="1"/>
  <c r="G23" i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<sst xmlns="http://schemas.openxmlformats.org/spreadsheetml/2006/main" count="1840" uniqueCount="724">
  <si>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</si>
  <si>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</si>
  <si>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</si>
  <si>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</si>
  <si>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</si>
  <si>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</si>
  <si>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</si>
  <si>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</si>
  <si>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</si>
  <si>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</si>
  <si>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</si>
  <si>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</si>
  <si>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</si>
  <si>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</si>
  <si>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</si>
  <si>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</si>
  <si>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</si>
  <si>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</si>
  <si>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</si>
  <si>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</si>
  <si>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</si>
  <si>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</si>
  <si>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</si>
  <si>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</si>
  <si>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</si>
  <si>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</si>
  <si>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</si>
  <si>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</si>
  <si>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</si>
  <si>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</si>
  <si>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</si>
  <si>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</si>
  <si>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</si>
  <si>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</si>
  <si>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</si>
  <si>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</si>
  <si>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</si>
  <si>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</si>
  <si>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</si>
  <si>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</si>
  <si>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</si>
  <si>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</si>
  <si>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</si>
  <si>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Brno, Veslařská 183 </t>
  </si>
  <si>
    <t>Rozpočet:</t>
  </si>
  <si>
    <t>Misto</t>
  </si>
  <si>
    <t>REKONSTRUKCE ZÁZEMÍ SPORTOVIŠTĚ - architektonicko-stavební řešení</t>
  </si>
  <si>
    <t>Masarykova univerzita</t>
  </si>
  <si>
    <t>Žerotínovo náměstí 617/9</t>
  </si>
  <si>
    <t>Brno-Brno-město</t>
  </si>
  <si>
    <t>60200</t>
  </si>
  <si>
    <t>00216224</t>
  </si>
  <si>
    <t>CZ00216224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</si>
  <si>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</si>
  <si>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</si>
  <si>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</si>
  <si>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</si>
  <si>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</si>
  <si>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</si>
  <si>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</si>
  <si>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</t>
  </si>
  <si>
    <t>Zemní práce</t>
  </si>
  <si>
    <t>11</t>
  </si>
  <si>
    <t>Přípravné a přidružené práce</t>
  </si>
  <si>
    <t>2</t>
  </si>
  <si>
    <t>Základy,zvláštní zakládání</t>
  </si>
  <si>
    <t>299</t>
  </si>
  <si>
    <t>Sanace</t>
  </si>
  <si>
    <t>3</t>
  </si>
  <si>
    <t>Svislé a kompletní konstrukce</t>
  </si>
  <si>
    <t>388</t>
  </si>
  <si>
    <t>Podhledy rastrové</t>
  </si>
  <si>
    <t>399</t>
  </si>
  <si>
    <t>Sádrokartony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</si>
  <si>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</si>
  <si>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</si>
  <si>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</si>
  <si>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</si>
  <si>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</si>
  <si>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</si>
  <si>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</si>
  <si>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</si>
  <si>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</si>
  <si>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</si>
  <si>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</si>
  <si>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</si>
  <si>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</si>
  <si>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</si>
  <si>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D96</t>
  </si>
  <si>
    <t>Přesuny suti a vybouraných hmot</t>
  </si>
  <si>
    <t>711</t>
  </si>
  <si>
    <t>Izolace proti vodě</t>
  </si>
  <si>
    <t>713</t>
  </si>
  <si>
    <t>Izolace tepelné</t>
  </si>
  <si>
    <t>766</t>
  </si>
  <si>
    <t>Konstrukce truhlářské (vč.přesunu hmot)</t>
  </si>
  <si>
    <t>767</t>
  </si>
  <si>
    <t>Konstrukce zámečnické (vč.přesunu hmot)</t>
  </si>
  <si>
    <t>775</t>
  </si>
  <si>
    <t>Podlahy vlysové a parketové (vč.přesunu hmot)</t>
  </si>
  <si>
    <t>776</t>
  </si>
  <si>
    <t>Podlahy povlakové (vč.přesunu hmot)</t>
  </si>
  <si>
    <t>777</t>
  </si>
  <si>
    <t>Podlahy ze syntetických hmot (vč.přesunu hmot)</t>
  </si>
  <si>
    <t>781</t>
  </si>
  <si>
    <t>Obklady keramické</t>
  </si>
  <si>
    <t>783</t>
  </si>
  <si>
    <t>Nátěry</t>
  </si>
  <si>
    <t>784</t>
  </si>
  <si>
    <t>Malby</t>
  </si>
  <si>
    <t>795</t>
  </si>
  <si>
    <t>Ostatní výrobky (vč.přesunu hmot)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</si>
  <si>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</si>
  <si>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</si>
  <si>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</si>
  <si>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</si>
  <si>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</si>
  <si>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</si>
  <si>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</si>
  <si>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</si>
  <si>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</si>
  <si>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</si>
  <si>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</si>
  <si>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</si>
  <si>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</si>
  <si>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</si>
  <si>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</si>
  <si>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</si>
  <si>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</si>
  <si>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</si>
  <si>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</si>
  <si>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</si>
  <si>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</si>
  <si>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</si>
  <si>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</si>
  <si>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</si>
  <si>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</si>
  <si>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</si>
  <si>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</si>
  <si>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</si>
  <si>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</si>
  <si>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</si>
  <si>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</si>
  <si>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</si>
  <si>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</si>
  <si>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</si>
  <si>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</si>
  <si>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</si>
  <si>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</si>
  <si>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</si>
  <si>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</si>
  <si>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</si>
  <si>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</si>
  <si>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</si>
  <si>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</si>
  <si>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</si>
  <si>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</si>
  <si>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</si>
  <si>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</si>
  <si>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</si>
  <si>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</si>
  <si>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</si>
  <si>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</si>
  <si>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</si>
  <si>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</si>
  <si>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</si>
  <si>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</si>
  <si>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</si>
  <si>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</si>
  <si>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</si>
  <si>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</si>
  <si>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</si>
  <si>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</si>
  <si>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</si>
  <si>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</si>
  <si>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</si>
  <si>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dokumentace:</t>
  </si>
  <si>
    <t>ve stupni DVD datovanou 04/2021.:</t>
  </si>
  <si>
    <t/>
  </si>
  <si>
    <t>VŠECHNY POLOŽKY V CENOVÉ ÚROVNI RTS/IQ/2021:</t>
  </si>
  <si>
    <t>S VYJÍMKOU POLOŽEK VLASTNÍCH.:</t>
  </si>
  <si>
    <t>POLOŽKY VLASTNÍ VYTVOŘENY INDIVIDUÁLNÍ KALKULACÍ DLE:</t>
  </si>
  <si>
    <t>OBOROVÉHO KALKULAČNÍHO VZORCE S NASTAVENÍM REŽIÍ:</t>
  </si>
  <si>
    <t>A MÍRY ZISKU DLE RTS S INDIVIDUÁLNÍMI VSTUPY MATERIÁLŮ:</t>
  </si>
  <si>
    <t>A VÝKONŮ. KTERÉ NEOBSAHUJÍ KMENOVÉ POLOŽKY CENÍKU RTS.:</t>
  </si>
  <si>
    <t>122301101R00</t>
  </si>
  <si>
    <t>Odkopávky nezapažené v hor. 4 do 100 m3, s naložením na dopravní prostředek</t>
  </si>
  <si>
    <t>m3</t>
  </si>
  <si>
    <t>rampa:</t>
  </si>
  <si>
    <t>HTU na -1,08m:1,25*9</t>
  </si>
  <si>
    <t>139601103R00</t>
  </si>
  <si>
    <t>Ruční výkop jam, rýh a šachet v navážce</t>
  </si>
  <si>
    <t>odkop podél objektu:0,5*1*9</t>
  </si>
  <si>
    <t>162201203R00</t>
  </si>
  <si>
    <t>Vodorovné přemíst.výkopku, kolečko hor.1-4, do 10m, s naložením na dopravní prostředek</t>
  </si>
  <si>
    <t>162301102R00</t>
  </si>
  <si>
    <t>Vodorovné přemístění výkopku z hor.1-4 do 1000 m</t>
  </si>
  <si>
    <t>11,25+4,5</t>
  </si>
  <si>
    <t>162701109R00</t>
  </si>
  <si>
    <t>Příplatek k vod. přemístění hor.1-4 za další 1 km</t>
  </si>
  <si>
    <t>9*15,75</t>
  </si>
  <si>
    <t>171201201R00</t>
  </si>
  <si>
    <t>Uložení sypaniny na skl.-sypanina na výšku přes 2m</t>
  </si>
  <si>
    <t>199000002R00</t>
  </si>
  <si>
    <t>Poplatek za skládku horniny 1- 4</t>
  </si>
  <si>
    <t>11-01.R</t>
  </si>
  <si>
    <t>Statické podchycení kcí. při bouracích pracech, vč. statického návrhu a posouzení</t>
  </si>
  <si>
    <t>sada</t>
  </si>
  <si>
    <t>11-02.R</t>
  </si>
  <si>
    <t>Geodetické vytyčení stávajících inženýrských sítí, a jejich ochrana během výstavby</t>
  </si>
  <si>
    <t>274351215R00</t>
  </si>
  <si>
    <t>Bednění stěn základových pasů - zřízení</t>
  </si>
  <si>
    <t>m2</t>
  </si>
  <si>
    <t>rampa viz výkr.č.019:</t>
  </si>
  <si>
    <t>0,86*2,93+0,155*2,33+5,16*0,86+5,33*0,86</t>
  </si>
  <si>
    <t>2*13,2*0,75</t>
  </si>
  <si>
    <t>274351216R00</t>
  </si>
  <si>
    <t>Bednění stěn základových pasů - odstranění</t>
  </si>
  <si>
    <t>631571003R00</t>
  </si>
  <si>
    <t>Násyp ze štěrkopísku 0 - 32,  zpevňující, se zhutněním</t>
  </si>
  <si>
    <t>6,4*0,95*0,15</t>
  </si>
  <si>
    <t>1,53*1,05*0,15</t>
  </si>
  <si>
    <t>222260549R00</t>
  </si>
  <si>
    <t>D+M Trubka KOPOFLEX, chránička SLP</t>
  </si>
  <si>
    <t>m</t>
  </si>
  <si>
    <t>931961115RR1</t>
  </si>
  <si>
    <t>Vložky do dilatačních spár, polystyren, tl 20 mm</t>
  </si>
  <si>
    <t>8,8*1</t>
  </si>
  <si>
    <t>274313711R00</t>
  </si>
  <si>
    <t>Beton základových pasů prostý C 25/30</t>
  </si>
  <si>
    <t>2*2,56*0,75</t>
  </si>
  <si>
    <t>3,17*0,86</t>
  </si>
  <si>
    <t>175200022RAC</t>
  </si>
  <si>
    <t>Obsyp objektu štěrkopískem, dovoz štěrkopísku ze vzdálenosti 10 km</t>
  </si>
  <si>
    <t>POL2_0</t>
  </si>
  <si>
    <t>1,6*0,71</t>
  </si>
  <si>
    <t>6,4*0,5</t>
  </si>
  <si>
    <t>273361921RT4</t>
  </si>
  <si>
    <t>Výztuž základových desek ze svařovaných sítí, průměr drátu  6,0, oka 100/100 mm KH30</t>
  </si>
  <si>
    <t>t</t>
  </si>
  <si>
    <t>ztratné na přesahy kalkulované 15%:</t>
  </si>
  <si>
    <t>1,15*16*4,44*1/1000</t>
  </si>
  <si>
    <t>273321411R00</t>
  </si>
  <si>
    <t>Železobeton základových desek C 25/30</t>
  </si>
  <si>
    <t>16*0,15</t>
  </si>
  <si>
    <t>319300110R00</t>
  </si>
  <si>
    <t>Dodatečné vložení izolace HW systémem š. 300 mm</t>
  </si>
  <si>
    <t>299-01.R</t>
  </si>
  <si>
    <t>D+M chemická injektáž zdiva, podrobněji viz samostatná CN</t>
  </si>
  <si>
    <t>soubor</t>
  </si>
  <si>
    <t>310100011RAA</t>
  </si>
  <si>
    <t>Zazdívka otvorů ve zdivu, bez úpravy povrchu, tloušťky 25 - 35 cm</t>
  </si>
  <si>
    <t>1NP:</t>
  </si>
  <si>
    <t>3*3,03*2,48+2*3,05*2,48</t>
  </si>
  <si>
    <t>3*0,53*0,75</t>
  </si>
  <si>
    <t>1,4*1,3+1,89*1,3+1,55*1,32</t>
  </si>
  <si>
    <t>0,53*1,6+1,2*1,5+1,1*0,57</t>
  </si>
  <si>
    <t>Mezisoučet</t>
  </si>
  <si>
    <t>2NP:</t>
  </si>
  <si>
    <t>2*1,2*1,47</t>
  </si>
  <si>
    <t>2*0,6*0,85</t>
  </si>
  <si>
    <t>346275115R00</t>
  </si>
  <si>
    <t>Instalační přizdívky z desek, pórobetonových tl. 150 mm</t>
  </si>
  <si>
    <t>m.č.103:</t>
  </si>
  <si>
    <t>1,85*2,3</t>
  </si>
  <si>
    <t>346275113R00</t>
  </si>
  <si>
    <t>Instalační přizdívky z desek, pórobetonových tl. 100 mm</t>
  </si>
  <si>
    <t>m.č.106:</t>
  </si>
  <si>
    <t>2,66*2,4</t>
  </si>
  <si>
    <t>317940911RAA</t>
  </si>
  <si>
    <t>Osazení válcovaných profilů dodatečně, vysekání drážky, dodávka profilů</t>
  </si>
  <si>
    <t>1,01*3*2,73*17,9*1/1000</t>
  </si>
  <si>
    <t>346244381RT2</t>
  </si>
  <si>
    <t>Plentování ocelových nosníků výšky do 20 cm, s použitím suché maltové směsi</t>
  </si>
  <si>
    <t>2*2,73*0,16</t>
  </si>
  <si>
    <t>767586204RVX</t>
  </si>
  <si>
    <t>Podhled minerální kazetový, dle popisu standardu PD</t>
  </si>
  <si>
    <t>výměry odečteny kreslícím programem:</t>
  </si>
  <si>
    <t>m.č.103:2,6</t>
  </si>
  <si>
    <t>m.č.104:3,22</t>
  </si>
  <si>
    <t>m.č.105:3</t>
  </si>
  <si>
    <t>m.č.106:4,36</t>
  </si>
  <si>
    <t>m.č.110:1,85</t>
  </si>
  <si>
    <t>m.č.111:1,23</t>
  </si>
  <si>
    <t>m.č.205:3,32</t>
  </si>
  <si>
    <t>m.č.207:4,73</t>
  </si>
  <si>
    <t>m.č.208:2,61</t>
  </si>
  <si>
    <t>m.č.209:2,61</t>
  </si>
  <si>
    <t>342012221R00</t>
  </si>
  <si>
    <t>Příčka SDK tl.100 mm,ocel.kce,1x oplášť.,RB 12,5mm</t>
  </si>
  <si>
    <t>2,65*(2,3+2,95)-(0,9*2)</t>
  </si>
  <si>
    <t>2,5*1,69</t>
  </si>
  <si>
    <t>2,65*(2,71+2,71+2,5)-(2*0,8*2)</t>
  </si>
  <si>
    <t>2,2*1,05-(0,8*2)</t>
  </si>
  <si>
    <t>2,85*(2,16+2,57+4,82)-(0,8*2+2*0,7*2)</t>
  </si>
  <si>
    <t>342013321R00</t>
  </si>
  <si>
    <t>Příčka SDK tl.150 mm,ocel.kce,2x oplášť.,RB 12,5mm</t>
  </si>
  <si>
    <t>2,3*2,65</t>
  </si>
  <si>
    <t>4,62*2,85</t>
  </si>
  <si>
    <t>342012223R00</t>
  </si>
  <si>
    <t>Příčka SDK tl.100mm,ocel.kce,1x oplášť.,RBI 12,5mm</t>
  </si>
  <si>
    <t>2,66*2,65-(0,8*2)</t>
  </si>
  <si>
    <t>2,31*2,65-(0,7*2)</t>
  </si>
  <si>
    <t>1,53*2,65-(0,7*2)</t>
  </si>
  <si>
    <t>2,66*2,85-(0,7*2)</t>
  </si>
  <si>
    <t>2,16*2,85-(0,7*2)</t>
  </si>
  <si>
    <t>1,18*2,7</t>
  </si>
  <si>
    <t>342013323R00</t>
  </si>
  <si>
    <t>Příčka SDKtl.150 mm,ocel.kce,2x oplášť.,RBI 12,5mm</t>
  </si>
  <si>
    <t>2,31*2,5</t>
  </si>
  <si>
    <t>347015111R00</t>
  </si>
  <si>
    <t>Předstěna SDK,tl.65mm,oc.kce CW,1x RB 12,5mm,izol.</t>
  </si>
  <si>
    <t>instal.šachta m.č.102:</t>
  </si>
  <si>
    <t>0,8*2,65</t>
  </si>
  <si>
    <t>instal.šachta m.č.202:</t>
  </si>
  <si>
    <t>0,95*2,85</t>
  </si>
  <si>
    <t>347015133R00</t>
  </si>
  <si>
    <t>Předstěna SDK,tl.115mm,oc.kce CW,1xRBI 12,5mm,izol</t>
  </si>
  <si>
    <t>instal.předstěny m.č.110,111:</t>
  </si>
  <si>
    <t>2,25*(1,63+0,72)</t>
  </si>
  <si>
    <t>instal.předstěny m.č.207:</t>
  </si>
  <si>
    <t>2,4*(1+1,91)</t>
  </si>
  <si>
    <t>instal.předstěny m.č.208,209:</t>
  </si>
  <si>
    <t>2,4*4,52</t>
  </si>
  <si>
    <t>instal.předstěny m.č.205:</t>
  </si>
  <si>
    <t>2,4*(1,9+1,1)</t>
  </si>
  <si>
    <t>347014123R00</t>
  </si>
  <si>
    <t>Předstěna SDK,tl.55mm,1xoc.kce C,1xRBI 12,5mm,-izo</t>
  </si>
  <si>
    <t>2,4*0,8</t>
  </si>
  <si>
    <t>642941210R00</t>
  </si>
  <si>
    <t>Osazení pouzdra pro posuv. dveře jednostr., do SDK</t>
  </si>
  <si>
    <t>kus</t>
  </si>
  <si>
    <t>416022121R00</t>
  </si>
  <si>
    <t>Podhledy SDK,ocel.dvouúrov.křížový rošt,1x RB 12,5</t>
  </si>
  <si>
    <t>m.č.102:3,37+8,7+20,66</t>
  </si>
  <si>
    <t>m.č.107:3,52</t>
  </si>
  <si>
    <t>m.č.109:9,37</t>
  </si>
  <si>
    <t>m.č.112:5,64</t>
  </si>
  <si>
    <t>m.č.201:4,82</t>
  </si>
  <si>
    <t>m.č.204:14,36</t>
  </si>
  <si>
    <t>m.č.206:13,40</t>
  </si>
  <si>
    <t>342264098R00</t>
  </si>
  <si>
    <t>Příplatek k podhledu sádrokart. za plochu do 10 m2</t>
  </si>
  <si>
    <t>m.č.102:3,37+8,7</t>
  </si>
  <si>
    <t>610991111R00</t>
  </si>
  <si>
    <t>Zakrývání výplní vnitřních otvorů</t>
  </si>
  <si>
    <t>1PP:0,6*0,4</t>
  </si>
  <si>
    <t>1NP:2,33*2,5+2*3,21*3,55+1,95*3,55+0,47*1,6+0,52*1,6</t>
  </si>
  <si>
    <t>0,8*2+1,2*1,55+1,2*1,5+1,57*2</t>
  </si>
  <si>
    <t>2NP:1,2*2,2+0,8*2+1,16*1,15+0,92*1,58+2*1,2*2,2</t>
  </si>
  <si>
    <t>612451121R00</t>
  </si>
  <si>
    <t>Omítka vnitřní zdiva, cementová (MC), hladká, pod obklady na zdivu</t>
  </si>
  <si>
    <t>POZN:</t>
  </si>
  <si>
    <t>na původním očištěném zdivu, na zazdívkách otvorů:</t>
  </si>
  <si>
    <t>m.č.103:2,3*(1,56+0,25+0,52)</t>
  </si>
  <si>
    <t>m.č.106:2,4*(2*1,81)</t>
  </si>
  <si>
    <t>m.č.207:2,4*(1+2,43)</t>
  </si>
  <si>
    <t>m.č.209:2,4*1,18</t>
  </si>
  <si>
    <t>m.č.205:2,4*1,63</t>
  </si>
  <si>
    <t>612421421R00</t>
  </si>
  <si>
    <t>Oprava vápen.omítek stěn do 50 % pl. - hladkých</t>
  </si>
  <si>
    <t>1NP-m.č.114:</t>
  </si>
  <si>
    <t>4*41,94</t>
  </si>
  <si>
    <t>odpočty:-(3*3,03*2,48+2*3,05*2,48+2*3,21*3,55+1,8*3,55+1,9*2)</t>
  </si>
  <si>
    <t>1NP-ostatní:</t>
  </si>
  <si>
    <t>2,58*(9,89+28,43+3,16+1,75)</t>
  </si>
  <si>
    <t>odpočty:-(0,47*1,6+0,52*1,6+0,8*2+1,2*1,55+1,2*1,5+0,53*0,75)</t>
  </si>
  <si>
    <t>-(1,9*2+2,33*2,5+1,2*1,5+0,53*1,6)</t>
  </si>
  <si>
    <t>2,85*(18,47+23)</t>
  </si>
  <si>
    <t>odpočty:-(0,8*2+1,16*1,15+0,92*1,58+2*0,6*0,85+2*1,2*2,2+1,2*1,47)</t>
  </si>
  <si>
    <t>612420014RAA</t>
  </si>
  <si>
    <t>Omítka stěn vnitřní vápenocementová hladká, montáž a demontáž pomocného lešení</t>
  </si>
  <si>
    <t>na zazdívkách (mimo obklad):</t>
  </si>
  <si>
    <t>1NP:2*3,05*2,48+3*3,05*2,48</t>
  </si>
  <si>
    <t>3*0,53*0,75+1,89*1,3+1,55*0,2</t>
  </si>
  <si>
    <t>0,53*1,6+1,2*1,5</t>
  </si>
  <si>
    <t>2NP:1,2*1,47</t>
  </si>
  <si>
    <t>612425921R00</t>
  </si>
  <si>
    <t>Omítka vápenocementová vnitřního ostění - hladká, montáž a demontáž pomocného lešení</t>
  </si>
  <si>
    <t>ostění nadpraží:</t>
  </si>
  <si>
    <t>vstup m.č.102:0,17*(2*2,5+2,33)</t>
  </si>
  <si>
    <t>0,17*(2*2,02+1,57)</t>
  </si>
  <si>
    <t>ostění výplní m.č.114:0,27*(6*3,55+2*3,21+1,95)</t>
  </si>
  <si>
    <t>602011105R00</t>
  </si>
  <si>
    <t>Postřik maltou sanační, ručně</t>
  </si>
  <si>
    <t>m.č.S001:</t>
  </si>
  <si>
    <t>1,9*(17,28+3,74)-0,6*0,4</t>
  </si>
  <si>
    <t>0,25*(2*0,4+0,6)</t>
  </si>
  <si>
    <t>602011134R00</t>
  </si>
  <si>
    <t>Omítka jednovrst. hlazená, sanační ,ručně</t>
  </si>
  <si>
    <t>622470050RA0</t>
  </si>
  <si>
    <t>Omítka stěn vnější dvouvrstvá, na zazdívkách, pomocné lešení</t>
  </si>
  <si>
    <t>1,1*0,57+2*3,05*2,48+3*3,03*2,48</t>
  </si>
  <si>
    <t>2*0,53*0,75+0,18*2+2*1,4*1,3</t>
  </si>
  <si>
    <t>1,89*1,3+1,55*1,32+0,53*1,6+1,2*1,5</t>
  </si>
  <si>
    <t>1,2*1,47+2*0,6*0,85+1,2*1,47</t>
  </si>
  <si>
    <t>Násyp ze štěrkopísku 0 - 32,  zpevňující</t>
  </si>
  <si>
    <t>podsyp hrubé podlahy na terénu:</t>
  </si>
  <si>
    <t>kalulováno tl.20cm (bude účtováno dle skut.):</t>
  </si>
  <si>
    <t>180,5*0,2</t>
  </si>
  <si>
    <t>631315611R00</t>
  </si>
  <si>
    <t>Mazanina betonová tl. 12 - 24 cm C 16/20</t>
  </si>
  <si>
    <t>hrubé podlahy na terénu:</t>
  </si>
  <si>
    <t>kalulováno tl.15cm (bude účtováno dle skut.):</t>
  </si>
  <si>
    <t>180,5*0,15</t>
  </si>
  <si>
    <t>631361921RT4</t>
  </si>
  <si>
    <t>Výztuž mazanin svařovanou sítí, průměr drátu  6,0, oka 100/100 mm KH30</t>
  </si>
  <si>
    <t>množství kalkulované v 1 vrstvě:</t>
  </si>
  <si>
    <t>1,15*180,5*4,44*1/1000</t>
  </si>
  <si>
    <t>58926101RRR</t>
  </si>
  <si>
    <t>D+M cementová litá pěna, PBG 40</t>
  </si>
  <si>
    <t>POL3_0</t>
  </si>
  <si>
    <t>výměra odečtena kreslícím programem:</t>
  </si>
  <si>
    <t>skladba P2,P3,P4,P8,P9,P11:</t>
  </si>
  <si>
    <t>178,52*0,06</t>
  </si>
  <si>
    <t>632418250RTS</t>
  </si>
  <si>
    <t>Potěr ze SMS, strojní zpracování, tl. 50-60 mm, samonivelační</t>
  </si>
  <si>
    <t>Do jednotkové ceny nutno započíst:</t>
  </si>
  <si>
    <t>-vyztužení kompozitní sítí:</t>
  </si>
  <si>
    <t>-dilatace dle standardu:</t>
  </si>
  <si>
    <t>-přehlazení:</t>
  </si>
  <si>
    <t>(komplet dle popisu PD):</t>
  </si>
  <si>
    <t>skladba P2,P3,P4,P8,P9,P11:178,52</t>
  </si>
  <si>
    <t>skladba P5,P6,P7:11,7</t>
  </si>
  <si>
    <t>skladba P14,P15,P16:44,34</t>
  </si>
  <si>
    <t>skladba P12:1,9</t>
  </si>
  <si>
    <t>631100001RTS</t>
  </si>
  <si>
    <t>D+M Podlaha z litého teraca, vč.přebroušení-kpl. dle popisu standardu PD</t>
  </si>
  <si>
    <t>POZN.:</t>
  </si>
  <si>
    <t>do dednotkové ceny nutno započíst přípravu podkladu!:</t>
  </si>
  <si>
    <t>skladba P2, P5:45,05</t>
  </si>
  <si>
    <t>2NP:9,5</t>
  </si>
  <si>
    <t>941955004R00</t>
  </si>
  <si>
    <t>Lešení lehké pomocné, výška podlahy do 3,5 m</t>
  </si>
  <si>
    <t>kalkulováno na 1/2 plochy:</t>
  </si>
  <si>
    <t>108*1/2</t>
  </si>
  <si>
    <t>941955002R00</t>
  </si>
  <si>
    <t>Lešení lehké pomocné, výška podlahy do 1,9 m</t>
  </si>
  <si>
    <t>212*1/2</t>
  </si>
  <si>
    <t>952901111R00</t>
  </si>
  <si>
    <t>Vyčištění budov o výšce podlaží do 4 m</t>
  </si>
  <si>
    <t>17,3</t>
  </si>
  <si>
    <t>194,5</t>
  </si>
  <si>
    <t>54,56</t>
  </si>
  <si>
    <t>95-01.R</t>
  </si>
  <si>
    <t>Přípomoce profesím, prostupy, drážky, chráničky, zapravení apod.</t>
  </si>
  <si>
    <t>95-02.R</t>
  </si>
  <si>
    <t>D+M sestava kuchyňské linky vč. spotřebičů, kpl.výrobek dle výkr.č.S 006</t>
  </si>
  <si>
    <t>95-03.R</t>
  </si>
  <si>
    <t>D+M renovace vnitřního schodiště-teraco</t>
  </si>
  <si>
    <t>96-01.R</t>
  </si>
  <si>
    <t>Demontáže nepotřebných rozvodů, koncových prvků TZB, vč.odvozu+likvidace hmot</t>
  </si>
  <si>
    <t>předchází odpojení přípojek a médií:</t>
  </si>
  <si>
    <t>sada:1</t>
  </si>
  <si>
    <t>767141800R00</t>
  </si>
  <si>
    <t>Demontáž konstr.pro beztm.zasklení,vč.zasklení, copilit</t>
  </si>
  <si>
    <t>posilovna:</t>
  </si>
  <si>
    <t>2,48*(3*3,03+2*3,05+2*3,21)</t>
  </si>
  <si>
    <t>968062244RTS</t>
  </si>
  <si>
    <t>Vybourání oken jednoduch., křídla, rámy-kpl., vč.ručního přesunu, naložení, odvozu a likvidace</t>
  </si>
  <si>
    <t>1NP:1,2*1,5+1,1*0,57+0,47*1,6+0,52*1,6+1,2*1,55</t>
  </si>
  <si>
    <t>1,2*1,5+3*0,53*0,75+1,89*1,3+1,55*1,32+0,53*1,6</t>
  </si>
  <si>
    <t>2NP:5*1,2*1,47+2*0,6*0,85+0,92*1,58+1,16*1,15</t>
  </si>
  <si>
    <t>968061125R00</t>
  </si>
  <si>
    <t>Vyvěšení dřevěných dveřních křídel pl. do 2 m2</t>
  </si>
  <si>
    <t>1NP:17</t>
  </si>
  <si>
    <t>2NP:7</t>
  </si>
  <si>
    <t>968071125R00</t>
  </si>
  <si>
    <t>Vyvěšení, zavěšení kovových křídel dveří pl. 2 m2</t>
  </si>
  <si>
    <t>1NP:1</t>
  </si>
  <si>
    <t>968072455R00</t>
  </si>
  <si>
    <t>Vybourání kovových dveřních zárubní pl. do 2 m2</t>
  </si>
  <si>
    <t>kalkulováno pouze v ponechaném zdivu:</t>
  </si>
  <si>
    <t>1NP:0,8*2</t>
  </si>
  <si>
    <t>2NP:0,8*2*2</t>
  </si>
  <si>
    <t>968072456R00</t>
  </si>
  <si>
    <t>Vybourání kovových dveřních zárubní pl. nad 2 m2</t>
  </si>
  <si>
    <t>1NP:(1,75+2,05)*2,1</t>
  </si>
  <si>
    <t>968071136R00</t>
  </si>
  <si>
    <t>Vyvěšení, zavěšení kovových křídel vrat do 4 m2</t>
  </si>
  <si>
    <t>1NP:2</t>
  </si>
  <si>
    <t>968072558R00</t>
  </si>
  <si>
    <t>Vybourání kovových vrat plochy do 5 m2</t>
  </si>
  <si>
    <t>1NP:1,85*1,97</t>
  </si>
  <si>
    <t>962031116R00</t>
  </si>
  <si>
    <t>Bourání příček z cihel pálených plných tl. 140 mm</t>
  </si>
  <si>
    <t>bourání cihleného zdiva kalkulovat vč.:</t>
  </si>
  <si>
    <t>omítek,obkladů,zárubní,překladů,věnců apod.:</t>
  </si>
  <si>
    <t>1NP:2,65*1,91+2,5*1,08-(0,9*2)</t>
  </si>
  <si>
    <t>962031113R00</t>
  </si>
  <si>
    <t>Bourání příček z cihel pálených plných tl. 65 mm</t>
  </si>
  <si>
    <t>2,4*1,69</t>
  </si>
  <si>
    <t>2,44*(3,86+2,13+1,05)</t>
  </si>
  <si>
    <t>2,58*(6,32+3,55+1,07+2,5+2,93+2*1,2)</t>
  </si>
  <si>
    <t>-2*(2*0,7+2*0,75+4*0,9)</t>
  </si>
  <si>
    <t>2,85*(3,8+2*2,16+1,55)</t>
  </si>
  <si>
    <t>-2*(2*0,7+0,9+0,85)</t>
  </si>
  <si>
    <t>962032231R00</t>
  </si>
  <si>
    <t>Bourání zdiva z cihel pálených na MVC</t>
  </si>
  <si>
    <t>1NP-vstup:</t>
  </si>
  <si>
    <t>2,33*0,25*2,65-(0,9*0,25*2)</t>
  </si>
  <si>
    <t>2NP-parapety:</t>
  </si>
  <si>
    <t>3*1,2*0,25*0,86</t>
  </si>
  <si>
    <t>962032631R00</t>
  </si>
  <si>
    <t>Bourání zdiva komínového z cihel na MVC</t>
  </si>
  <si>
    <t>0,3*0,3*7,75</t>
  </si>
  <si>
    <t>0,9*1,15*3,8</t>
  </si>
  <si>
    <t>967031132R00</t>
  </si>
  <si>
    <t>Přisekání rovných ostění cihelných na MVC</t>
  </si>
  <si>
    <t>3*2*0,25*0,86</t>
  </si>
  <si>
    <t>961055111R00</t>
  </si>
  <si>
    <t>Bourání konstrukcí železobetonových, předložené schody, vč.základů a zídek-kpl.</t>
  </si>
  <si>
    <t>1,35</t>
  </si>
  <si>
    <t>978013191R00</t>
  </si>
  <si>
    <t>Otlučení omítek vnitřních stěn v rozsahu do 100 %</t>
  </si>
  <si>
    <t>1PP:</t>
  </si>
  <si>
    <t>1,9*(17,3+3,75)-0,6*0,4</t>
  </si>
  <si>
    <t>0,13*(2*0,4+0,6)</t>
  </si>
  <si>
    <t>978011191R00</t>
  </si>
  <si>
    <t>Otlučení omítek vnitřních vápenných stropů do 100%</t>
  </si>
  <si>
    <t>14</t>
  </si>
  <si>
    <t>630900020RAB</t>
  </si>
  <si>
    <t>Vybourání podlah, vč.nášlapů, odvoz do 10km, kalkulovaná tloušťka celkem 10 cm</t>
  </si>
  <si>
    <t>1NP-skladba podlah na stropě:12,6</t>
  </si>
  <si>
    <t>630900020RAC</t>
  </si>
  <si>
    <t>Vybourání podlah, vč.nášlapů, odvoz do 10km, kalkulovaná tloušťka celkem 15 cm</t>
  </si>
  <si>
    <t>1NP-skladba podlah na terénu:177,5</t>
  </si>
  <si>
    <t>965082941R00</t>
  </si>
  <si>
    <t>Odstranění násypu tl. nad 20 cm jakékoliv plochy</t>
  </si>
  <si>
    <t>1NP-skladba podlah na terénu:177,5*0,45</t>
  </si>
  <si>
    <t>978500010RA0</t>
  </si>
  <si>
    <t>Odsekání vnitřních obkladů</t>
  </si>
  <si>
    <t>výměra kalkulovaná pouze na ponechávaném zdivu:</t>
  </si>
  <si>
    <t>1NP-WC:1,5*(3,4+0,68)</t>
  </si>
  <si>
    <t>1NP-sprchy:2,4*(2+2,1+6,68)</t>
  </si>
  <si>
    <t>2NP-WC:1,5*2,5</t>
  </si>
  <si>
    <t>2NP-sprcha:2*2,65-(0,6*0,85)</t>
  </si>
  <si>
    <t>2NP-kuchyňka:0,6*3</t>
  </si>
  <si>
    <t>2NP-klubovna:2*4,4</t>
  </si>
  <si>
    <t>978023411R00</t>
  </si>
  <si>
    <t>Vysekání a úprava spár zdiva cihelného mimo komín.</t>
  </si>
  <si>
    <t>1PP:39,937</t>
  </si>
  <si>
    <t>pod obklady:51,132</t>
  </si>
  <si>
    <t>771990010RA0</t>
  </si>
  <si>
    <t>Vybourání keramické nebo teracové dlažby</t>
  </si>
  <si>
    <t>2NP-viz vyznačená plocha:12,1</t>
  </si>
  <si>
    <t>965048150R00</t>
  </si>
  <si>
    <t>Dočištění povrchu po vybourání dlažeb, tmel do 50%</t>
  </si>
  <si>
    <t>Bourání železobeton. podkladní ŽB desky</t>
  </si>
  <si>
    <t>předložené schody:</t>
  </si>
  <si>
    <t>2*0,32*1</t>
  </si>
  <si>
    <t>1,3*0,5</t>
  </si>
  <si>
    <t>776511810RT3</t>
  </si>
  <si>
    <t>Odstranění PVC a koberců lepených bez podložky, z ploch do 10 m2</t>
  </si>
  <si>
    <t>767996801R00</t>
  </si>
  <si>
    <t>Demontáž atypických ocelových konstr. do 50 kg</t>
  </si>
  <si>
    <t>kg</t>
  </si>
  <si>
    <t>4*17,5</t>
  </si>
  <si>
    <t>999281105R00</t>
  </si>
  <si>
    <t>Přesun hmot pro opravy a údržbu do výšky 6 m</t>
  </si>
  <si>
    <t>979011321R00</t>
  </si>
  <si>
    <t>Montáž a demontáž shozu za 2.NP</t>
  </si>
  <si>
    <t>979011331R00</t>
  </si>
  <si>
    <t>Pronájem shozu  (za metr)</t>
  </si>
  <si>
    <t>den</t>
  </si>
  <si>
    <t>30*5</t>
  </si>
  <si>
    <t>979011311R00</t>
  </si>
  <si>
    <t>Svislá doprava suti a vybouraných hmot shozem</t>
  </si>
  <si>
    <t>979082111R00</t>
  </si>
  <si>
    <t>Vnitrostaveništní doprava suti do 10 m</t>
  </si>
  <si>
    <t>979082121R00</t>
  </si>
  <si>
    <t>Příplatek k vnitrost. dopravě suti za dalších 5 m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</si>
  <si>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</si>
  <si>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</si>
  <si>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</si>
  <si>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</si>
  <si>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</si>
  <si>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</si>
  <si>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9*221,24</t>
  </si>
  <si>
    <t>979999998R00</t>
  </si>
  <si>
    <t>Poplatek za skládku suti, čistá stavební</t>
  </si>
  <si>
    <t>979990107R00</t>
  </si>
  <si>
    <t>Poplatek za skládku suti, směsná</t>
  </si>
  <si>
    <t>711111006RZ3</t>
  </si>
  <si>
    <t>Izolace proti vlhkosti vodor.,nátěr penetr.emulzí, včetně emulze 0,3 kg/m2</t>
  </si>
  <si>
    <t>1NP-volná dispozice bez příček:193,24</t>
  </si>
  <si>
    <t>711112006RZ3</t>
  </si>
  <si>
    <t>Izolace proti vlhkosti svis.,nátěr penetr.emulzí, včetně emulze 0,3 kg/m2</t>
  </si>
  <si>
    <t>1NP-svislé vytažení na sokl -  kalkulováno do 0,3m:</t>
  </si>
  <si>
    <t>(bude účtováno dle skutečnosti):</t>
  </si>
  <si>
    <t>72,25*0,3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</si>
  <si>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</si>
  <si>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</si>
  <si>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</si>
  <si>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</si>
  <si>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62852265R</t>
  </si>
  <si>
    <t>Pás modifikovaný asfalt, SBS s Al vložkou a skleněnou rohoží</t>
  </si>
  <si>
    <t>1,15*(193,24+21,675)</t>
  </si>
  <si>
    <t>62852251R</t>
  </si>
  <si>
    <t>Pás modifikovaný asfalt Elastek 40 special mineral, SBS bez Al vložky</t>
  </si>
  <si>
    <t>711-01.R</t>
  </si>
  <si>
    <t>Nevyrozpočitatelné detaily, utěsnění prostupů,manžety, apod.</t>
  </si>
  <si>
    <t>998711201R00</t>
  </si>
  <si>
    <t>Přesun hmot pro izolace proti vodě, výšky do 6 m</t>
  </si>
  <si>
    <t>713191221R00</t>
  </si>
  <si>
    <t>Dilatační pásek podél stěn výšky 100 mm vč.dodávky</t>
  </si>
  <si>
    <t>137,3</t>
  </si>
  <si>
    <t>73</t>
  </si>
  <si>
    <t>713121121RT1</t>
  </si>
  <si>
    <t>Izolace tepelná podlah na sucho, dvouvrstvá, materiál ve specifikaci</t>
  </si>
  <si>
    <t>178,52</t>
  </si>
  <si>
    <t>skladba P14,P15,P16:</t>
  </si>
  <si>
    <t>44,34</t>
  </si>
  <si>
    <t>713121111RT1</t>
  </si>
  <si>
    <t>Izolace tepelná podlah na sucho, jednovrstvá, materiál ve specifikaci</t>
  </si>
  <si>
    <t>28375704R</t>
  </si>
  <si>
    <t>Deska izolační stabilizov. EPS 100  1000 x 500 mm</t>
  </si>
  <si>
    <t>čistá míra,ztratné dle schopností zhotovitele:</t>
  </si>
  <si>
    <t>1NP:178,52*0,14+11,7*0,03</t>
  </si>
  <si>
    <t>2NP:44,34*0,08+13,6*0,03</t>
  </si>
  <si>
    <t>713191100RT9</t>
  </si>
  <si>
    <t>Položení separační fólie, včetně dodávky PE fólie</t>
  </si>
  <si>
    <t>2*178,52</t>
  </si>
  <si>
    <t>775542022RRR</t>
  </si>
  <si>
    <t>Podložka-elastycký pás z extrud.PE, 5 mm pod podlahy</t>
  </si>
  <si>
    <t>2NP:49,4</t>
  </si>
  <si>
    <t>998713201R00</t>
  </si>
  <si>
    <t>Přesun hmot pro izolace tepelné, výšky do 6 m</t>
  </si>
  <si>
    <t>T/1</t>
  </si>
  <si>
    <t>D+M posuvné dveře vnitřní 1-kř., komplet výrobek dle popisu standardů PD</t>
  </si>
  <si>
    <t>ks</t>
  </si>
  <si>
    <t>T/2</t>
  </si>
  <si>
    <t>D+M dveře vnitřní 1-kř.otočné, hladké, plné, komplet výrobek dle popisu standardů PD</t>
  </si>
  <si>
    <t>T/3</t>
  </si>
  <si>
    <t>T/4</t>
  </si>
  <si>
    <t>T/5</t>
  </si>
  <si>
    <t>T/6</t>
  </si>
  <si>
    <t>T/7</t>
  </si>
  <si>
    <t>D+M vnitřní laminovaná dřevotřísková parapet.deska, komplet výrobek dle popisu standardů PD</t>
  </si>
  <si>
    <t>bm</t>
  </si>
  <si>
    <t>Z/1</t>
  </si>
  <si>
    <t>D+M okno hliníkové, 1kř. O,S, zaskl.izo 2-sklem, komplet výrobek dle popisu standardů PD</t>
  </si>
  <si>
    <t>Z/2P</t>
  </si>
  <si>
    <t>D+M hliník. prosklená stěna s dveřmi,zaskl.izo.2sk, komplet výrobek dle popisu standardů PD</t>
  </si>
  <si>
    <t>Z/3L</t>
  </si>
  <si>
    <t>Z/4</t>
  </si>
  <si>
    <t>Z/5</t>
  </si>
  <si>
    <t>Z/6</t>
  </si>
  <si>
    <t>D+M venkovní dveře 1 kř. z ocelového plechu, komplet výrobek dle popisu standardů PD</t>
  </si>
  <si>
    <t>Z/7.1</t>
  </si>
  <si>
    <t>D+M okno hliníkové, 1kř. EW30, zaskl.izo 2-sklem, komplet výrobek dle popisu standardů PD</t>
  </si>
  <si>
    <t>Z/7.2</t>
  </si>
  <si>
    <t>Z/8P</t>
  </si>
  <si>
    <t>D+M hliníkové dveře 2 kř. zaskl.izo bezpeč.2-sklem, komplet výrobek dle popisu standardů PD</t>
  </si>
  <si>
    <t>Z/9</t>
  </si>
  <si>
    <t>D+M hliník. prosklená stěna FIX,S, bezpeč..izo.2sk, komplet výrobek dle popisu standardů PD</t>
  </si>
  <si>
    <t>Z/10</t>
  </si>
  <si>
    <t>D+M okno hliníkové, 1kř. O,S, zaskl.izo bezp 2-skl, komplet výrobek dle popisu standardů PD</t>
  </si>
  <si>
    <t>Z/11</t>
  </si>
  <si>
    <t>Z/12</t>
  </si>
  <si>
    <t>Z/13P</t>
  </si>
  <si>
    <t>D+M hliníkové dveře 1kř. zaskl.izo 2-sklem, komplet výrobek dle popisu standardů PD</t>
  </si>
  <si>
    <t>Z/14P</t>
  </si>
  <si>
    <t>D+M vnitřní hliníkové dveře 2kř. zaskl.bez 2-sklem, komplet výrobek dle popisu standardů PD</t>
  </si>
  <si>
    <t>Z/21</t>
  </si>
  <si>
    <t>D+M venkovní zábradlí na rampě, komplet výrobek dle popisu standardů PD</t>
  </si>
  <si>
    <t>Z/22</t>
  </si>
  <si>
    <t>D+M vnitřní zábradlí a madlo na schodišti, komplet výrobek dle popisu standardů PD</t>
  </si>
  <si>
    <t>7755300.RRR</t>
  </si>
  <si>
    <t>D+M Sportovní podlaha, masivní sendvičové parkety, kpl.dle popisu standardu PD</t>
  </si>
  <si>
    <t>skladba 11:108,65</t>
  </si>
  <si>
    <t>776520110RAC</t>
  </si>
  <si>
    <t>D+M Podlaha povlaková z PVC pásů, soklík, stěrka, kpl.dle popisu standardu PD</t>
  </si>
  <si>
    <t>skladba P6,P8:15,42</t>
  </si>
  <si>
    <t>skladba P15:28,28</t>
  </si>
  <si>
    <t>777210020RAS</t>
  </si>
  <si>
    <t>D+M Podlahy z epoxidové stěrky, tl.8 mm, kpl.dle popisu standardu PD</t>
  </si>
  <si>
    <t>skladba P3,P7,P9:20,56</t>
  </si>
  <si>
    <t>skladba P16,P17:13,58</t>
  </si>
  <si>
    <t>781101210R00</t>
  </si>
  <si>
    <t>Penetrace podkladu pod obklady</t>
  </si>
  <si>
    <t>m.č.105:2,4*7,2-(0,8*2)</t>
  </si>
  <si>
    <t>m.č.106:2,4*8,94-(0,9*2)</t>
  </si>
  <si>
    <t>m.č.110,111:2,25*(3,78+4)+0,8*0,25</t>
  </si>
  <si>
    <t>m.č.205:2,4*7,47-(0,8*2)</t>
  </si>
  <si>
    <t>m.č.207:2,4*8,87-(0,8*2)</t>
  </si>
  <si>
    <t>m.č.208:2,4*6,78-(0,8*2)</t>
  </si>
  <si>
    <t>m.č.209:2,4*6,78-(0,8*2)</t>
  </si>
  <si>
    <t>781415015R00</t>
  </si>
  <si>
    <t>Montáž obkladů stěn, porovin.,tmel, vč. dododávky lepidla a spárovací hmoty</t>
  </si>
  <si>
    <t>viz předchozí výměra:118,401</t>
  </si>
  <si>
    <t>781675112R00</t>
  </si>
  <si>
    <t>Montáž obkladů parapetů keramic. na tmel, vč. dododávky lepidla a spárovací hmoty</t>
  </si>
  <si>
    <t>m.č.111:0,72</t>
  </si>
  <si>
    <t>781-01.R</t>
  </si>
  <si>
    <t>Obklad dle výběru investora</t>
  </si>
  <si>
    <t>ztratné na prořezy kalkulované 20%:</t>
  </si>
  <si>
    <t>1,2*118,4</t>
  </si>
  <si>
    <t>781491001RTX</t>
  </si>
  <si>
    <t>D+M detaily k obkladům,  listely, lišty, silikony, rožky</t>
  </si>
  <si>
    <t>998781201R00</t>
  </si>
  <si>
    <t>Přesun hmot pro obklady keramické, výšky do 6 m</t>
  </si>
  <si>
    <t>783893152R00</t>
  </si>
  <si>
    <t>Nátěr protisprašný beton.stropů ,dvojnásobný</t>
  </si>
  <si>
    <t>784450061RA0</t>
  </si>
  <si>
    <t>Malba ze směsi, penetrace 1x,bílá 2x</t>
  </si>
  <si>
    <t>V/1</t>
  </si>
  <si>
    <t>D+M systémové sanitární příčky s dveřmi, komplet výrobek dle popisu standardů PD</t>
  </si>
  <si>
    <t>V/2</t>
  </si>
  <si>
    <t>D+M vybavení bezbariérových toalet a sprch, komplet výrobek dle popisu standardů PD</t>
  </si>
  <si>
    <t>V/3</t>
  </si>
  <si>
    <t>D+M venkovní protisluneční hliníkové žaluzie, komplet výrobek dle popisu standardů PD</t>
  </si>
  <si>
    <t>V/4</t>
  </si>
  <si>
    <t>D+M zrcadlo, komplet výrobek dle popisu standardů PD</t>
  </si>
  <si>
    <t>V/5</t>
  </si>
  <si>
    <t>D+M čistící zóna u vstupu, komplet výrobek dle popisu standardů PD</t>
  </si>
  <si>
    <t>V/6</t>
  </si>
  <si>
    <t>D+M sklepní světlík pochozí, komplet výrobek dle popisu standardů PD</t>
  </si>
  <si>
    <t>V/7</t>
  </si>
  <si>
    <t>D+M přenosný hasicí přístroj, komplet výrobek dle popisu standardů PD</t>
  </si>
  <si>
    <t>V/8</t>
  </si>
  <si>
    <t>D+M samotížná protidešťová žaluzie, komplet výrobek dle popisu standardů PD</t>
  </si>
  <si>
    <t>SUM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</si>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</sst>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81" t="s">
        <v>40</v>
      </c>
      <c r="C2" s="82"/>
      <c r="D2" s="231" t="s">
        <v>46</v>
      </c>
      <c r="E2" s="232"/>
      <c r="F2" s="232"/>
      <c r="G2" s="232"/>
      <c r="H2" s="232"/>
      <c r="I2" s="232"/>
      <c r="J2" s="233"/>
      <c r="O2" s="2"/>
    </row>
    <row r="3" spans="1:15" ht="23.25" customHeight="1" x14ac:dyDescent="0.2">
      <c r="A3" s="4"/>
      <c r="B3" s="83" t="s">
        <v>45</v>
      </c>
      <c r="C3" s="84"/>
      <c r="D3" s="224" t="s">
        <v>43</v>
      </c>
      <c r="E3" s="225"/>
      <c r="F3" s="225"/>
      <c r="G3" s="225"/>
      <c r="H3" s="225"/>
      <c r="I3" s="225"/>
      <c r="J3" s="22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2"/>
      <c r="E12" s="222"/>
      <c r="F12" s="222"/>
      <c r="G12" s="22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3"/>
      <c r="E13" s="223"/>
      <c r="F13" s="223"/>
      <c r="G13" s="22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4"/>
      <c r="F15" s="234"/>
      <c r="G15" s="219"/>
      <c r="H15" s="219"/>
      <c r="I15" s="219" t="s">
        <v>28</v>
      </c>
      <c r="J15" s="220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4"/>
      <c r="F16" s="221"/>
      <c r="G16" s="214"/>
      <c r="H16" s="221"/>
      <c r="I16" s="214">
        <f>SUMIF(F47:F73,A16,I47:I73)+SUMIF(F47:F73,"PSU",I47:I73)</f>
        <v>0</v>
      </c>
      <c r="J16" s="215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4"/>
      <c r="F17" s="221"/>
      <c r="G17" s="214"/>
      <c r="H17" s="221"/>
      <c r="I17" s="214">
        <f>SUMIF(F47:F73,A17,I47:I73)</f>
        <v>0</v>
      </c>
      <c r="J17" s="215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4"/>
      <c r="F18" s="221"/>
      <c r="G18" s="214"/>
      <c r="H18" s="221"/>
      <c r="I18" s="214">
        <f>SUMIF(F47:F73,A18,I47:I73)</f>
        <v>0</v>
      </c>
      <c r="J18" s="215"/>
    </row>
    <row r="19" spans="1:10" ht="23.25" customHeight="1" x14ac:dyDescent="0.2">
      <c r="A19" s="141" t="s">
        <v>112</v>
      </c>
      <c r="B19" s="142" t="s">
        <v>26</v>
      </c>
      <c r="C19" s="58"/>
      <c r="D19" s="59"/>
      <c r="E19" s="214"/>
      <c r="F19" s="221"/>
      <c r="G19" s="214"/>
      <c r="H19" s="221"/>
      <c r="I19" s="214">
        <f>SUMIF(F47:F73,A19,I47:I73)</f>
        <v>0</v>
      </c>
      <c r="J19" s="215"/>
    </row>
    <row r="20" spans="1:10" ht="23.25" customHeight="1" x14ac:dyDescent="0.2">
      <c r="A20" s="141" t="s">
        <v>113</v>
      </c>
      <c r="B20" s="142" t="s">
        <v>27</v>
      </c>
      <c r="C20" s="58"/>
      <c r="D20" s="59"/>
      <c r="E20" s="214"/>
      <c r="F20" s="221"/>
      <c r="G20" s="214"/>
      <c r="H20" s="221"/>
      <c r="I20" s="214">
        <f>SUMIF(F47:F73,A20,I47:I73)</f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8">
        <f>ZakladDPHZakl*SazbaDPH2/100</f>
        <v>0</v>
      </c>
      <c r="H26" s="209"/>
      <c r="I26" s="20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8">
        <f>ZakladDPHSniVypocet+ZakladDPHZaklVypocet</f>
        <v>0</v>
      </c>
      <c r="H28" s="218"/>
      <c r="I28" s="218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1">
        <f>ZakladDPHSni+DPHSni+ZakladDPHZakl+DPHZakl+Zaokrouhleni</f>
        <v>0</v>
      </c>
      <c r="H29" s="211"/>
      <c r="I29" s="211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53</v>
      </c>
      <c r="C39" s="239" t="s">
        <v>46</v>
      </c>
      <c r="D39" s="240"/>
      <c r="E39" s="240"/>
      <c r="F39" s="108">
        <f>'Rozpočet Pol'!AC651</f>
        <v>0</v>
      </c>
      <c r="G39" s="109">
        <f>'Rozpočet Pol'!AD651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1" t="s">
        <v>54</v>
      </c>
      <c r="C40" s="242"/>
      <c r="D40" s="242"/>
      <c r="E40" s="24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44" t="s">
        <v>28</v>
      </c>
      <c r="J46" s="244"/>
    </row>
    <row r="47" spans="1:10" ht="25.5" customHeight="1" x14ac:dyDescent="0.2">
      <c r="A47" s="122"/>
      <c r="B47" s="130" t="s">
        <v>58</v>
      </c>
      <c r="C47" s="246" t="s">
        <v>59</v>
      </c>
      <c r="D47" s="247"/>
      <c r="E47" s="247"/>
      <c r="F47" s="132" t="s">
        <v>23</v>
      </c>
      <c r="G47" s="133"/>
      <c r="H47" s="133"/>
      <c r="I47" s="245">
        <f>'Rozpočet Pol'!G8</f>
        <v>0</v>
      </c>
      <c r="J47" s="245"/>
    </row>
    <row r="48" spans="1:10" ht="25.5" customHeight="1" x14ac:dyDescent="0.2">
      <c r="A48" s="122"/>
      <c r="B48" s="124" t="s">
        <v>60</v>
      </c>
      <c r="C48" s="229" t="s">
        <v>61</v>
      </c>
      <c r="D48" s="230"/>
      <c r="E48" s="230"/>
      <c r="F48" s="134" t="s">
        <v>23</v>
      </c>
      <c r="G48" s="135"/>
      <c r="H48" s="135"/>
      <c r="I48" s="228">
        <f>'Rozpočet Pol'!G51</f>
        <v>0</v>
      </c>
      <c r="J48" s="228"/>
    </row>
    <row r="49" spans="1:10" ht="25.5" customHeight="1" x14ac:dyDescent="0.2">
      <c r="A49" s="122"/>
      <c r="B49" s="124" t="s">
        <v>62</v>
      </c>
      <c r="C49" s="229" t="s">
        <v>63</v>
      </c>
      <c r="D49" s="230"/>
      <c r="E49" s="230"/>
      <c r="F49" s="134" t="s">
        <v>23</v>
      </c>
      <c r="G49" s="135"/>
      <c r="H49" s="135"/>
      <c r="I49" s="228">
        <f>'Rozpočet Pol'!G64</f>
        <v>0</v>
      </c>
      <c r="J49" s="228"/>
    </row>
    <row r="50" spans="1:10" ht="25.5" customHeight="1" x14ac:dyDescent="0.2">
      <c r="A50" s="122"/>
      <c r="B50" s="124" t="s">
        <v>64</v>
      </c>
      <c r="C50" s="229" t="s">
        <v>65</v>
      </c>
      <c r="D50" s="230"/>
      <c r="E50" s="230"/>
      <c r="F50" s="134" t="s">
        <v>23</v>
      </c>
      <c r="G50" s="135"/>
      <c r="H50" s="135"/>
      <c r="I50" s="228">
        <f>'Rozpočet Pol'!G67</f>
        <v>0</v>
      </c>
      <c r="J50" s="228"/>
    </row>
    <row r="51" spans="1:10" ht="25.5" customHeight="1" x14ac:dyDescent="0.2">
      <c r="A51" s="122"/>
      <c r="B51" s="124" t="s">
        <v>66</v>
      </c>
      <c r="C51" s="229" t="s">
        <v>67</v>
      </c>
      <c r="D51" s="230"/>
      <c r="E51" s="230"/>
      <c r="F51" s="134" t="s">
        <v>23</v>
      </c>
      <c r="G51" s="135"/>
      <c r="H51" s="135"/>
      <c r="I51" s="228">
        <f>'Rozpočet Pol'!G90</f>
        <v>0</v>
      </c>
      <c r="J51" s="228"/>
    </row>
    <row r="52" spans="1:10" ht="25.5" customHeight="1" x14ac:dyDescent="0.2">
      <c r="A52" s="122"/>
      <c r="B52" s="124" t="s">
        <v>68</v>
      </c>
      <c r="C52" s="229" t="s">
        <v>69</v>
      </c>
      <c r="D52" s="230"/>
      <c r="E52" s="230"/>
      <c r="F52" s="134" t="s">
        <v>23</v>
      </c>
      <c r="G52" s="135"/>
      <c r="H52" s="135"/>
      <c r="I52" s="228">
        <f>'Rozpočet Pol'!G93</f>
        <v>0</v>
      </c>
      <c r="J52" s="228"/>
    </row>
    <row r="53" spans="1:10" ht="25.5" customHeight="1" x14ac:dyDescent="0.2">
      <c r="A53" s="122"/>
      <c r="B53" s="124" t="s">
        <v>70</v>
      </c>
      <c r="C53" s="229" t="s">
        <v>71</v>
      </c>
      <c r="D53" s="230"/>
      <c r="E53" s="230"/>
      <c r="F53" s="134" t="s">
        <v>23</v>
      </c>
      <c r="G53" s="135"/>
      <c r="H53" s="135"/>
      <c r="I53" s="228">
        <f>'Rozpočet Pol'!G117</f>
        <v>0</v>
      </c>
      <c r="J53" s="228"/>
    </row>
    <row r="54" spans="1:10" ht="25.5" customHeight="1" x14ac:dyDescent="0.2">
      <c r="A54" s="122"/>
      <c r="B54" s="124" t="s">
        <v>72</v>
      </c>
      <c r="C54" s="229" t="s">
        <v>73</v>
      </c>
      <c r="D54" s="230"/>
      <c r="E54" s="230"/>
      <c r="F54" s="134" t="s">
        <v>23</v>
      </c>
      <c r="G54" s="135"/>
      <c r="H54" s="135"/>
      <c r="I54" s="228">
        <f>'Rozpočet Pol'!G140</f>
        <v>0</v>
      </c>
      <c r="J54" s="228"/>
    </row>
    <row r="55" spans="1:10" ht="25.5" customHeight="1" x14ac:dyDescent="0.2">
      <c r="A55" s="122"/>
      <c r="B55" s="124" t="s">
        <v>74</v>
      </c>
      <c r="C55" s="229" t="s">
        <v>75</v>
      </c>
      <c r="D55" s="230"/>
      <c r="E55" s="230"/>
      <c r="F55" s="134" t="s">
        <v>23</v>
      </c>
      <c r="G55" s="135"/>
      <c r="H55" s="135"/>
      <c r="I55" s="228">
        <f>'Rozpočet Pol'!G226</f>
        <v>0</v>
      </c>
      <c r="J55" s="228"/>
    </row>
    <row r="56" spans="1:10" ht="25.5" customHeight="1" x14ac:dyDescent="0.2">
      <c r="A56" s="122"/>
      <c r="B56" s="124" t="s">
        <v>76</v>
      </c>
      <c r="C56" s="229" t="s">
        <v>77</v>
      </c>
      <c r="D56" s="230"/>
      <c r="E56" s="230"/>
      <c r="F56" s="134" t="s">
        <v>23</v>
      </c>
      <c r="G56" s="135"/>
      <c r="H56" s="135"/>
      <c r="I56" s="228">
        <f>'Rozpočet Pol'!G282</f>
        <v>0</v>
      </c>
      <c r="J56" s="228"/>
    </row>
    <row r="57" spans="1:10" ht="25.5" customHeight="1" x14ac:dyDescent="0.2">
      <c r="A57" s="122"/>
      <c r="B57" s="124" t="s">
        <v>78</v>
      </c>
      <c r="C57" s="229" t="s">
        <v>79</v>
      </c>
      <c r="D57" s="230"/>
      <c r="E57" s="230"/>
      <c r="F57" s="134" t="s">
        <v>23</v>
      </c>
      <c r="G57" s="135"/>
      <c r="H57" s="135"/>
      <c r="I57" s="228">
        <f>'Rozpočet Pol'!G292</f>
        <v>0</v>
      </c>
      <c r="J57" s="228"/>
    </row>
    <row r="58" spans="1:10" ht="25.5" customHeight="1" x14ac:dyDescent="0.2">
      <c r="A58" s="122"/>
      <c r="B58" s="124" t="s">
        <v>80</v>
      </c>
      <c r="C58" s="229" t="s">
        <v>81</v>
      </c>
      <c r="D58" s="230"/>
      <c r="E58" s="230"/>
      <c r="F58" s="134" t="s">
        <v>23</v>
      </c>
      <c r="G58" s="135"/>
      <c r="H58" s="135"/>
      <c r="I58" s="228">
        <f>'Rozpočet Pol'!G339</f>
        <v>0</v>
      </c>
      <c r="J58" s="228"/>
    </row>
    <row r="59" spans="1:10" ht="25.5" customHeight="1" x14ac:dyDescent="0.2">
      <c r="A59" s="122"/>
      <c r="B59" s="124" t="s">
        <v>82</v>
      </c>
      <c r="C59" s="229" t="s">
        <v>83</v>
      </c>
      <c r="D59" s="230"/>
      <c r="E59" s="230"/>
      <c r="F59" s="134" t="s">
        <v>23</v>
      </c>
      <c r="G59" s="135"/>
      <c r="H59" s="135"/>
      <c r="I59" s="228">
        <f>'Rozpočet Pol'!G346</f>
        <v>0</v>
      </c>
      <c r="J59" s="228"/>
    </row>
    <row r="60" spans="1:10" ht="25.5" customHeight="1" x14ac:dyDescent="0.2">
      <c r="A60" s="122"/>
      <c r="B60" s="124" t="s">
        <v>84</v>
      </c>
      <c r="C60" s="229" t="s">
        <v>85</v>
      </c>
      <c r="D60" s="230"/>
      <c r="E60" s="230"/>
      <c r="F60" s="134" t="s">
        <v>23</v>
      </c>
      <c r="G60" s="135"/>
      <c r="H60" s="135"/>
      <c r="I60" s="228">
        <f>'Rozpočet Pol'!G354</f>
        <v>0</v>
      </c>
      <c r="J60" s="228"/>
    </row>
    <row r="61" spans="1:10" ht="25.5" customHeight="1" x14ac:dyDescent="0.2">
      <c r="A61" s="122"/>
      <c r="B61" s="124" t="s">
        <v>86</v>
      </c>
      <c r="C61" s="229" t="s">
        <v>87</v>
      </c>
      <c r="D61" s="230"/>
      <c r="E61" s="230"/>
      <c r="F61" s="134" t="s">
        <v>23</v>
      </c>
      <c r="G61" s="135"/>
      <c r="H61" s="135"/>
      <c r="I61" s="228">
        <f>'Rozpočet Pol'!G480</f>
        <v>0</v>
      </c>
      <c r="J61" s="228"/>
    </row>
    <row r="62" spans="1:10" ht="25.5" customHeight="1" x14ac:dyDescent="0.2">
      <c r="A62" s="122"/>
      <c r="B62" s="124" t="s">
        <v>88</v>
      </c>
      <c r="C62" s="229" t="s">
        <v>89</v>
      </c>
      <c r="D62" s="230"/>
      <c r="E62" s="230"/>
      <c r="F62" s="134" t="s">
        <v>23</v>
      </c>
      <c r="G62" s="135"/>
      <c r="H62" s="135"/>
      <c r="I62" s="228">
        <f>'Rozpočet Pol'!G482</f>
        <v>0</v>
      </c>
      <c r="J62" s="228"/>
    </row>
    <row r="63" spans="1:10" ht="25.5" customHeight="1" x14ac:dyDescent="0.2">
      <c r="A63" s="122"/>
      <c r="B63" s="124" t="s">
        <v>90</v>
      </c>
      <c r="C63" s="229" t="s">
        <v>91</v>
      </c>
      <c r="D63" s="230"/>
      <c r="E63" s="230"/>
      <c r="F63" s="134" t="s">
        <v>24</v>
      </c>
      <c r="G63" s="135"/>
      <c r="H63" s="135"/>
      <c r="I63" s="228">
        <f>'Rozpočet Pol'!G495</f>
        <v>0</v>
      </c>
      <c r="J63" s="228"/>
    </row>
    <row r="64" spans="1:10" ht="25.5" customHeight="1" x14ac:dyDescent="0.2">
      <c r="A64" s="122"/>
      <c r="B64" s="124" t="s">
        <v>92</v>
      </c>
      <c r="C64" s="229" t="s">
        <v>93</v>
      </c>
      <c r="D64" s="230"/>
      <c r="E64" s="230"/>
      <c r="F64" s="134" t="s">
        <v>24</v>
      </c>
      <c r="G64" s="135"/>
      <c r="H64" s="135"/>
      <c r="I64" s="228">
        <f>'Rozpočet Pol'!G518</f>
        <v>0</v>
      </c>
      <c r="J64" s="228"/>
    </row>
    <row r="65" spans="1:10" ht="25.5" customHeight="1" x14ac:dyDescent="0.2">
      <c r="A65" s="122"/>
      <c r="B65" s="124" t="s">
        <v>94</v>
      </c>
      <c r="C65" s="229" t="s">
        <v>95</v>
      </c>
      <c r="D65" s="230"/>
      <c r="E65" s="230"/>
      <c r="F65" s="134" t="s">
        <v>24</v>
      </c>
      <c r="G65" s="135"/>
      <c r="H65" s="135"/>
      <c r="I65" s="228">
        <f>'Rozpočet Pol'!G556</f>
        <v>0</v>
      </c>
      <c r="J65" s="228"/>
    </row>
    <row r="66" spans="1:10" ht="25.5" customHeight="1" x14ac:dyDescent="0.2">
      <c r="A66" s="122"/>
      <c r="B66" s="124" t="s">
        <v>96</v>
      </c>
      <c r="C66" s="229" t="s">
        <v>97</v>
      </c>
      <c r="D66" s="230"/>
      <c r="E66" s="230"/>
      <c r="F66" s="134" t="s">
        <v>24</v>
      </c>
      <c r="G66" s="135"/>
      <c r="H66" s="135"/>
      <c r="I66" s="228">
        <f>'Rozpočet Pol'!G564</f>
        <v>0</v>
      </c>
      <c r="J66" s="228"/>
    </row>
    <row r="67" spans="1:10" ht="25.5" customHeight="1" x14ac:dyDescent="0.2">
      <c r="A67" s="122"/>
      <c r="B67" s="124" t="s">
        <v>98</v>
      </c>
      <c r="C67" s="229" t="s">
        <v>99</v>
      </c>
      <c r="D67" s="230"/>
      <c r="E67" s="230"/>
      <c r="F67" s="134" t="s">
        <v>24</v>
      </c>
      <c r="G67" s="135"/>
      <c r="H67" s="135"/>
      <c r="I67" s="228">
        <f>'Rozpočet Pol'!G582</f>
        <v>0</v>
      </c>
      <c r="J67" s="228"/>
    </row>
    <row r="68" spans="1:10" ht="25.5" customHeight="1" x14ac:dyDescent="0.2">
      <c r="A68" s="122"/>
      <c r="B68" s="124" t="s">
        <v>100</v>
      </c>
      <c r="C68" s="229" t="s">
        <v>101</v>
      </c>
      <c r="D68" s="230"/>
      <c r="E68" s="230"/>
      <c r="F68" s="134" t="s">
        <v>24</v>
      </c>
      <c r="G68" s="135"/>
      <c r="H68" s="135"/>
      <c r="I68" s="228">
        <f>'Rozpočet Pol'!G591</f>
        <v>0</v>
      </c>
      <c r="J68" s="228"/>
    </row>
    <row r="69" spans="1:10" ht="25.5" customHeight="1" x14ac:dyDescent="0.2">
      <c r="A69" s="122"/>
      <c r="B69" s="124" t="s">
        <v>102</v>
      </c>
      <c r="C69" s="229" t="s">
        <v>103</v>
      </c>
      <c r="D69" s="230"/>
      <c r="E69" s="230"/>
      <c r="F69" s="134" t="s">
        <v>24</v>
      </c>
      <c r="G69" s="135"/>
      <c r="H69" s="135"/>
      <c r="I69" s="228">
        <f>'Rozpočet Pol'!G603</f>
        <v>0</v>
      </c>
      <c r="J69" s="228"/>
    </row>
    <row r="70" spans="1:10" ht="25.5" customHeight="1" x14ac:dyDescent="0.2">
      <c r="A70" s="122"/>
      <c r="B70" s="124" t="s">
        <v>104</v>
      </c>
      <c r="C70" s="229" t="s">
        <v>105</v>
      </c>
      <c r="D70" s="230"/>
      <c r="E70" s="230"/>
      <c r="F70" s="134" t="s">
        <v>24</v>
      </c>
      <c r="G70" s="135"/>
      <c r="H70" s="135"/>
      <c r="I70" s="228">
        <f>'Rozpočet Pol'!G615</f>
        <v>0</v>
      </c>
      <c r="J70" s="228"/>
    </row>
    <row r="71" spans="1:10" ht="25.5" customHeight="1" x14ac:dyDescent="0.2">
      <c r="A71" s="122"/>
      <c r="B71" s="124" t="s">
        <v>106</v>
      </c>
      <c r="C71" s="229" t="s">
        <v>107</v>
      </c>
      <c r="D71" s="230"/>
      <c r="E71" s="230"/>
      <c r="F71" s="134" t="s">
        <v>24</v>
      </c>
      <c r="G71" s="135"/>
      <c r="H71" s="135"/>
      <c r="I71" s="228">
        <f>'Rozpočet Pol'!G637</f>
        <v>0</v>
      </c>
      <c r="J71" s="228"/>
    </row>
    <row r="72" spans="1:10" ht="25.5" customHeight="1" x14ac:dyDescent="0.2">
      <c r="A72" s="122"/>
      <c r="B72" s="124" t="s">
        <v>108</v>
      </c>
      <c r="C72" s="229" t="s">
        <v>109</v>
      </c>
      <c r="D72" s="230"/>
      <c r="E72" s="230"/>
      <c r="F72" s="134" t="s">
        <v>24</v>
      </c>
      <c r="G72" s="135"/>
      <c r="H72" s="135"/>
      <c r="I72" s="228">
        <f>'Rozpočet Pol'!G639</f>
        <v>0</v>
      </c>
      <c r="J72" s="228"/>
    </row>
    <row r="73" spans="1:10" ht="25.5" customHeight="1" x14ac:dyDescent="0.2">
      <c r="A73" s="122"/>
      <c r="B73" s="131" t="s">
        <v>110</v>
      </c>
      <c r="C73" s="249" t="s">
        <v>111</v>
      </c>
      <c r="D73" s="250"/>
      <c r="E73" s="250"/>
      <c r="F73" s="136" t="s">
        <v>24</v>
      </c>
      <c r="G73" s="137"/>
      <c r="H73" s="137"/>
      <c r="I73" s="248">
        <f>'Rozpočet Pol'!G641</f>
        <v>0</v>
      </c>
      <c r="J73" s="248"/>
    </row>
    <row r="74" spans="1:10" ht="25.5" customHeight="1" x14ac:dyDescent="0.2">
      <c r="A74" s="123"/>
      <c r="B74" s="127" t="s">
        <v>1</v>
      </c>
      <c r="C74" s="127"/>
      <c r="D74" s="128"/>
      <c r="E74" s="128"/>
      <c r="F74" s="138"/>
      <c r="G74" s="139"/>
      <c r="H74" s="139"/>
      <c r="I74" s="251">
        <f>SUM(I47:I73)</f>
        <v>0</v>
      </c>
      <c r="J74" s="251"/>
    </row>
    <row r="75" spans="1:10" x14ac:dyDescent="0.2">
      <c r="F75" s="140"/>
      <c r="G75" s="96"/>
      <c r="H75" s="140"/>
      <c r="I75" s="96"/>
      <c r="J75" s="96"/>
    </row>
    <row r="76" spans="1:10" x14ac:dyDescent="0.2">
      <c r="F76" s="140"/>
      <c r="G76" s="96"/>
      <c r="H76" s="140"/>
      <c r="I76" s="96"/>
      <c r="J76" s="96"/>
    </row>
    <row r="77" spans="1:10" x14ac:dyDescent="0.2">
      <c r="F77" s="140"/>
      <c r="G77" s="96"/>
      <c r="H77" s="140"/>
      <c r="I77" s="96"/>
      <c r="J7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3">
    <mergeCell ref="I73:J73"/>
    <mergeCell ref="C73:E73"/>
    <mergeCell ref="I74:J74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52"/>
  <sheetViews>
    <sheetView topLeftCell="A48" workbookViewId="0">
      <selection activeCell="F52" sqref="F5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115</v>
      </c>
    </row>
    <row r="2" spans="1:60" ht="24.95" customHeight="1" x14ac:dyDescent="0.2">
      <c r="A2" s="145" t="s">
        <v>114</v>
      </c>
      <c r="B2" s="143"/>
      <c r="C2" s="257" t="s">
        <v>46</v>
      </c>
      <c r="D2" s="258"/>
      <c r="E2" s="258"/>
      <c r="F2" s="258"/>
      <c r="G2" s="259"/>
      <c r="AE2" t="s">
        <v>116</v>
      </c>
    </row>
    <row r="3" spans="1:60" ht="24.95" customHeight="1" x14ac:dyDescent="0.2">
      <c r="A3" s="146" t="s">
        <v>7</v>
      </c>
      <c r="B3" s="144"/>
      <c r="C3" s="260" t="s">
        <v>43</v>
      </c>
      <c r="D3" s="261"/>
      <c r="E3" s="261"/>
      <c r="F3" s="261"/>
      <c r="G3" s="262"/>
      <c r="AE3" t="s">
        <v>117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118</v>
      </c>
    </row>
    <row r="5" spans="1:60" hidden="1" x14ac:dyDescent="0.2">
      <c r="A5" s="147" t="s">
        <v>119</v>
      </c>
      <c r="B5" s="148"/>
      <c r="C5" s="149"/>
      <c r="D5" s="150"/>
      <c r="E5" s="150"/>
      <c r="F5" s="150"/>
      <c r="G5" s="151"/>
      <c r="AE5" t="s">
        <v>120</v>
      </c>
    </row>
    <row r="7" spans="1:60" ht="38.25" x14ac:dyDescent="0.2">
      <c r="A7" s="156" t="s">
        <v>121</v>
      </c>
      <c r="B7" s="157" t="s">
        <v>122</v>
      </c>
      <c r="C7" s="157" t="s">
        <v>123</v>
      </c>
      <c r="D7" s="156" t="s">
        <v>124</v>
      </c>
      <c r="E7" s="156" t="s">
        <v>125</v>
      </c>
      <c r="F7" s="152" t="s">
        <v>126</v>
      </c>
      <c r="G7" s="177" t="s">
        <v>28</v>
      </c>
      <c r="H7" s="178" t="s">
        <v>29</v>
      </c>
      <c r="I7" s="178" t="s">
        <v>127</v>
      </c>
      <c r="J7" s="178" t="s">
        <v>30</v>
      </c>
      <c r="K7" s="178" t="s">
        <v>128</v>
      </c>
      <c r="L7" s="178" t="s">
        <v>129</v>
      </c>
      <c r="M7" s="178" t="s">
        <v>130</v>
      </c>
      <c r="N7" s="178" t="s">
        <v>131</v>
      </c>
      <c r="O7" s="178" t="s">
        <v>132</v>
      </c>
      <c r="P7" s="178" t="s">
        <v>133</v>
      </c>
      <c r="Q7" s="178" t="s">
        <v>134</v>
      </c>
      <c r="R7" s="178" t="s">
        <v>135</v>
      </c>
      <c r="S7" s="178" t="s">
        <v>136</v>
      </c>
      <c r="T7" s="178" t="s">
        <v>137</v>
      </c>
      <c r="U7" s="159" t="s">
        <v>138</v>
      </c>
    </row>
    <row r="8" spans="1:60" x14ac:dyDescent="0.2">
      <c r="A8" s="179" t="s">
        <v>139</v>
      </c>
      <c r="B8" s="180" t="s">
        <v>58</v>
      </c>
      <c r="C8" s="181" t="s">
        <v>59</v>
      </c>
      <c r="D8" s="182"/>
      <c r="E8" s="183"/>
      <c r="F8" s="184"/>
      <c r="G8" s="184"/>
      <c r="H8" s="184"/>
      <c r="I8" s="184">
        <f>SUM(I9:I50)</f>
        <v>0</v>
      </c>
      <c r="J8" s="184"/>
      <c r="K8" s="184">
        <f>SUM(K9:K50)</f>
        <v>0</v>
      </c>
      <c r="L8" s="184"/>
      <c r="M8" s="184">
        <f>SUM(M9:M50)</f>
        <v>0</v>
      </c>
      <c r="N8" s="158"/>
      <c r="O8" s="158">
        <f>SUM(O9:O50)</f>
        <v>0</v>
      </c>
      <c r="P8" s="158"/>
      <c r="Q8" s="158">
        <f>SUM(Q9:Q50)</f>
        <v>0</v>
      </c>
      <c r="R8" s="158"/>
      <c r="S8" s="158"/>
      <c r="T8" s="179"/>
      <c r="U8" s="158">
        <f>SUM(U9:U50)</f>
        <v>0</v>
      </c>
      <c r="AE8" t="s">
        <v>140</v>
      </c>
    </row>
    <row r="9" spans="1:60" outlineLevel="1" x14ac:dyDescent="0.2">
      <c r="A9" s="154">
        <v>1</v>
      </c>
      <c r="B9" s="160" t="s">
        <v>141</v>
      </c>
      <c r="C9" s="197" t="s">
        <v>59</v>
      </c>
      <c r="D9" s="162" t="s">
        <v>141</v>
      </c>
      <c r="E9" s="170"/>
      <c r="F9" s="174"/>
      <c r="G9" s="175"/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</v>
      </c>
      <c r="U9" s="163">
        <f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142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8" t="s">
        <v>143</v>
      </c>
      <c r="D10" s="165"/>
      <c r="E10" s="171"/>
      <c r="F10" s="175"/>
      <c r="G10" s="175"/>
      <c r="H10" s="175"/>
      <c r="I10" s="175"/>
      <c r="J10" s="175"/>
      <c r="K10" s="175"/>
      <c r="L10" s="175"/>
      <c r="M10" s="175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144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8" t="s">
        <v>145</v>
      </c>
      <c r="D11" s="165"/>
      <c r="E11" s="171"/>
      <c r="F11" s="175"/>
      <c r="G11" s="175"/>
      <c r="H11" s="175"/>
      <c r="I11" s="175"/>
      <c r="J11" s="175"/>
      <c r="K11" s="175"/>
      <c r="L11" s="175"/>
      <c r="M11" s="175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144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8" t="s">
        <v>146</v>
      </c>
      <c r="D12" s="165"/>
      <c r="E12" s="171"/>
      <c r="F12" s="175"/>
      <c r="G12" s="175"/>
      <c r="H12" s="175"/>
      <c r="I12" s="175"/>
      <c r="J12" s="175"/>
      <c r="K12" s="175"/>
      <c r="L12" s="175"/>
      <c r="M12" s="175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144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8" t="s">
        <v>147</v>
      </c>
      <c r="D13" s="165"/>
      <c r="E13" s="171"/>
      <c r="F13" s="175"/>
      <c r="G13" s="175"/>
      <c r="H13" s="175"/>
      <c r="I13" s="175"/>
      <c r="J13" s="175"/>
      <c r="K13" s="175"/>
      <c r="L13" s="175"/>
      <c r="M13" s="175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144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8" t="s">
        <v>148</v>
      </c>
      <c r="D14" s="165"/>
      <c r="E14" s="171"/>
      <c r="F14" s="175"/>
      <c r="G14" s="175"/>
      <c r="H14" s="175"/>
      <c r="I14" s="175"/>
      <c r="J14" s="175"/>
      <c r="K14" s="175"/>
      <c r="L14" s="175"/>
      <c r="M14" s="175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144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8" t="s">
        <v>149</v>
      </c>
      <c r="D15" s="165"/>
      <c r="E15" s="171"/>
      <c r="F15" s="175"/>
      <c r="G15" s="175"/>
      <c r="H15" s="175"/>
      <c r="I15" s="175"/>
      <c r="J15" s="175"/>
      <c r="K15" s="175"/>
      <c r="L15" s="175"/>
      <c r="M15" s="175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144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8" t="s">
        <v>150</v>
      </c>
      <c r="D16" s="165"/>
      <c r="E16" s="171"/>
      <c r="F16" s="175"/>
      <c r="G16" s="175"/>
      <c r="H16" s="175"/>
      <c r="I16" s="175"/>
      <c r="J16" s="175"/>
      <c r="K16" s="175"/>
      <c r="L16" s="175"/>
      <c r="M16" s="175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144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8" t="s">
        <v>151</v>
      </c>
      <c r="D17" s="165"/>
      <c r="E17" s="171"/>
      <c r="F17" s="175"/>
      <c r="G17" s="175"/>
      <c r="H17" s="175"/>
      <c r="I17" s="175"/>
      <c r="J17" s="175"/>
      <c r="K17" s="175"/>
      <c r="L17" s="175"/>
      <c r="M17" s="175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144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8" t="s">
        <v>152</v>
      </c>
      <c r="D18" s="165"/>
      <c r="E18" s="171"/>
      <c r="F18" s="175"/>
      <c r="G18" s="175"/>
      <c r="H18" s="175"/>
      <c r="I18" s="175"/>
      <c r="J18" s="175"/>
      <c r="K18" s="175"/>
      <c r="L18" s="175"/>
      <c r="M18" s="175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144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8" t="s">
        <v>153</v>
      </c>
      <c r="D19" s="165"/>
      <c r="E19" s="171"/>
      <c r="F19" s="175"/>
      <c r="G19" s="175"/>
      <c r="H19" s="175"/>
      <c r="I19" s="175"/>
      <c r="J19" s="175"/>
      <c r="K19" s="175"/>
      <c r="L19" s="175"/>
      <c r="M19" s="175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144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8" t="s">
        <v>154</v>
      </c>
      <c r="D20" s="165"/>
      <c r="E20" s="171"/>
      <c r="F20" s="175"/>
      <c r="G20" s="175"/>
      <c r="H20" s="175"/>
      <c r="I20" s="175"/>
      <c r="J20" s="175"/>
      <c r="K20" s="175"/>
      <c r="L20" s="175"/>
      <c r="M20" s="175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144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8" t="s">
        <v>155</v>
      </c>
      <c r="D21" s="165"/>
      <c r="E21" s="171"/>
      <c r="F21" s="175"/>
      <c r="G21" s="175"/>
      <c r="H21" s="175"/>
      <c r="I21" s="175"/>
      <c r="J21" s="175"/>
      <c r="K21" s="175"/>
      <c r="L21" s="175"/>
      <c r="M21" s="175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144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8" t="s">
        <v>156</v>
      </c>
      <c r="D22" s="165"/>
      <c r="E22" s="171"/>
      <c r="F22" s="175"/>
      <c r="G22" s="175"/>
      <c r="H22" s="175"/>
      <c r="I22" s="175"/>
      <c r="J22" s="175"/>
      <c r="K22" s="175"/>
      <c r="L22" s="175"/>
      <c r="M22" s="175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144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8" t="s">
        <v>157</v>
      </c>
      <c r="D23" s="165"/>
      <c r="E23" s="171"/>
      <c r="F23" s="175"/>
      <c r="G23" s="175"/>
      <c r="H23" s="175"/>
      <c r="I23" s="175"/>
      <c r="J23" s="175"/>
      <c r="K23" s="175"/>
      <c r="L23" s="175"/>
      <c r="M23" s="175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144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8" t="s">
        <v>158</v>
      </c>
      <c r="D24" s="165"/>
      <c r="E24" s="171"/>
      <c r="F24" s="175"/>
      <c r="G24" s="175"/>
      <c r="H24" s="175"/>
      <c r="I24" s="175"/>
      <c r="J24" s="175"/>
      <c r="K24" s="175"/>
      <c r="L24" s="175"/>
      <c r="M24" s="175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144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8" t="s">
        <v>159</v>
      </c>
      <c r="D25" s="165"/>
      <c r="E25" s="171"/>
      <c r="F25" s="175"/>
      <c r="G25" s="175"/>
      <c r="H25" s="175"/>
      <c r="I25" s="175"/>
      <c r="J25" s="175"/>
      <c r="K25" s="175"/>
      <c r="L25" s="175"/>
      <c r="M25" s="175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144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8" t="s">
        <v>160</v>
      </c>
      <c r="D26" s="165"/>
      <c r="E26" s="171"/>
      <c r="F26" s="175"/>
      <c r="G26" s="175"/>
      <c r="H26" s="175"/>
      <c r="I26" s="175"/>
      <c r="J26" s="175"/>
      <c r="K26" s="175"/>
      <c r="L26" s="175"/>
      <c r="M26" s="175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144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8" t="s">
        <v>161</v>
      </c>
      <c r="D27" s="165"/>
      <c r="E27" s="171"/>
      <c r="F27" s="175"/>
      <c r="G27" s="175"/>
      <c r="H27" s="175"/>
      <c r="I27" s="175"/>
      <c r="J27" s="175"/>
      <c r="K27" s="175"/>
      <c r="L27" s="175"/>
      <c r="M27" s="175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144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8" t="s">
        <v>162</v>
      </c>
      <c r="D28" s="165"/>
      <c r="E28" s="171"/>
      <c r="F28" s="175"/>
      <c r="G28" s="175"/>
      <c r="H28" s="175"/>
      <c r="I28" s="175"/>
      <c r="J28" s="175"/>
      <c r="K28" s="175"/>
      <c r="L28" s="175"/>
      <c r="M28" s="175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144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8" t="s">
        <v>163</v>
      </c>
      <c r="D29" s="165"/>
      <c r="E29" s="171"/>
      <c r="F29" s="175"/>
      <c r="G29" s="175"/>
      <c r="H29" s="175"/>
      <c r="I29" s="175"/>
      <c r="J29" s="175"/>
      <c r="K29" s="175"/>
      <c r="L29" s="175"/>
      <c r="M29" s="175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144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8" t="s">
        <v>164</v>
      </c>
      <c r="D30" s="165"/>
      <c r="E30" s="171"/>
      <c r="F30" s="175"/>
      <c r="G30" s="175"/>
      <c r="H30" s="175"/>
      <c r="I30" s="175"/>
      <c r="J30" s="175"/>
      <c r="K30" s="175"/>
      <c r="L30" s="175"/>
      <c r="M30" s="175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144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8" t="s">
        <v>165</v>
      </c>
      <c r="D31" s="165"/>
      <c r="E31" s="171"/>
      <c r="F31" s="175"/>
      <c r="G31" s="175"/>
      <c r="H31" s="175"/>
      <c r="I31" s="175"/>
      <c r="J31" s="175"/>
      <c r="K31" s="175"/>
      <c r="L31" s="175"/>
      <c r="M31" s="175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144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8" t="s">
        <v>166</v>
      </c>
      <c r="D32" s="165"/>
      <c r="E32" s="171"/>
      <c r="F32" s="175"/>
      <c r="G32" s="175"/>
      <c r="H32" s="175"/>
      <c r="I32" s="175"/>
      <c r="J32" s="175"/>
      <c r="K32" s="175"/>
      <c r="L32" s="175"/>
      <c r="M32" s="175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144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8" t="s">
        <v>167</v>
      </c>
      <c r="D33" s="165"/>
      <c r="E33" s="171"/>
      <c r="F33" s="175"/>
      <c r="G33" s="175"/>
      <c r="H33" s="175"/>
      <c r="I33" s="175"/>
      <c r="J33" s="175"/>
      <c r="K33" s="175"/>
      <c r="L33" s="175"/>
      <c r="M33" s="175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144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8" t="s">
        <v>168</v>
      </c>
      <c r="D34" s="165"/>
      <c r="E34" s="171"/>
      <c r="F34" s="175"/>
      <c r="G34" s="175"/>
      <c r="H34" s="175"/>
      <c r="I34" s="175"/>
      <c r="J34" s="175"/>
      <c r="K34" s="175"/>
      <c r="L34" s="175"/>
      <c r="M34" s="175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144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8" t="s">
        <v>169</v>
      </c>
      <c r="D35" s="165"/>
      <c r="E35" s="171"/>
      <c r="F35" s="175"/>
      <c r="G35" s="175"/>
      <c r="H35" s="175"/>
      <c r="I35" s="175"/>
      <c r="J35" s="175"/>
      <c r="K35" s="175"/>
      <c r="L35" s="175"/>
      <c r="M35" s="175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144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8" t="s">
        <v>170</v>
      </c>
      <c r="D36" s="165"/>
      <c r="E36" s="171"/>
      <c r="F36" s="175"/>
      <c r="G36" s="175"/>
      <c r="H36" s="175"/>
      <c r="I36" s="175"/>
      <c r="J36" s="175"/>
      <c r="K36" s="175"/>
      <c r="L36" s="175"/>
      <c r="M36" s="175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144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8" t="s">
        <v>171</v>
      </c>
      <c r="D37" s="165"/>
      <c r="E37" s="171"/>
      <c r="F37" s="175"/>
      <c r="G37" s="175"/>
      <c r="H37" s="175"/>
      <c r="I37" s="175"/>
      <c r="J37" s="175"/>
      <c r="K37" s="175"/>
      <c r="L37" s="175"/>
      <c r="M37" s="175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144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198" t="s">
        <v>172</v>
      </c>
      <c r="D38" s="165"/>
      <c r="E38" s="171"/>
      <c r="F38" s="175"/>
      <c r="G38" s="175"/>
      <c r="H38" s="175"/>
      <c r="I38" s="175"/>
      <c r="J38" s="175"/>
      <c r="K38" s="175"/>
      <c r="L38" s="175"/>
      <c r="M38" s="175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144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8" t="s">
        <v>173</v>
      </c>
      <c r="D39" s="165"/>
      <c r="E39" s="171"/>
      <c r="F39" s="175"/>
      <c r="G39" s="175"/>
      <c r="H39" s="175"/>
      <c r="I39" s="175"/>
      <c r="J39" s="175"/>
      <c r="K39" s="175"/>
      <c r="L39" s="175"/>
      <c r="M39" s="175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144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8" t="s">
        <v>174</v>
      </c>
      <c r="D40" s="165"/>
      <c r="E40" s="171"/>
      <c r="F40" s="175"/>
      <c r="G40" s="175"/>
      <c r="H40" s="175"/>
      <c r="I40" s="175"/>
      <c r="J40" s="175"/>
      <c r="K40" s="175"/>
      <c r="L40" s="175"/>
      <c r="M40" s="175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144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8" t="s">
        <v>175</v>
      </c>
      <c r="D41" s="165"/>
      <c r="E41" s="171"/>
      <c r="F41" s="175"/>
      <c r="G41" s="175"/>
      <c r="H41" s="175"/>
      <c r="I41" s="175"/>
      <c r="J41" s="175"/>
      <c r="K41" s="175"/>
      <c r="L41" s="175"/>
      <c r="M41" s="175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144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8" t="s">
        <v>176</v>
      </c>
      <c r="D42" s="165"/>
      <c r="E42" s="171"/>
      <c r="F42" s="175"/>
      <c r="G42" s="175"/>
      <c r="H42" s="175"/>
      <c r="I42" s="175"/>
      <c r="J42" s="175"/>
      <c r="K42" s="175"/>
      <c r="L42" s="175"/>
      <c r="M42" s="175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144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8" t="s">
        <v>177</v>
      </c>
      <c r="D43" s="165"/>
      <c r="E43" s="171"/>
      <c r="F43" s="175"/>
      <c r="G43" s="175"/>
      <c r="H43" s="175"/>
      <c r="I43" s="175"/>
      <c r="J43" s="175"/>
      <c r="K43" s="175"/>
      <c r="L43" s="175"/>
      <c r="M43" s="175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144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8" t="s">
        <v>178</v>
      </c>
      <c r="D44" s="165"/>
      <c r="E44" s="171"/>
      <c r="F44" s="175"/>
      <c r="G44" s="175"/>
      <c r="H44" s="175"/>
      <c r="I44" s="175"/>
      <c r="J44" s="175"/>
      <c r="K44" s="175"/>
      <c r="L44" s="175"/>
      <c r="M44" s="175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144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/>
      <c r="B45" s="160"/>
      <c r="C45" s="198" t="s">
        <v>179</v>
      </c>
      <c r="D45" s="165"/>
      <c r="E45" s="171"/>
      <c r="F45" s="175"/>
      <c r="G45" s="175"/>
      <c r="H45" s="175"/>
      <c r="I45" s="175"/>
      <c r="J45" s="175"/>
      <c r="K45" s="175"/>
      <c r="L45" s="175"/>
      <c r="M45" s="175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144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0"/>
      <c r="C46" s="198" t="s">
        <v>180</v>
      </c>
      <c r="D46" s="165"/>
      <c r="E46" s="171"/>
      <c r="F46" s="175"/>
      <c r="G46" s="175"/>
      <c r="H46" s="175"/>
      <c r="I46" s="175"/>
      <c r="J46" s="175"/>
      <c r="K46" s="175"/>
      <c r="L46" s="175"/>
      <c r="M46" s="175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144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/>
      <c r="B47" s="160"/>
      <c r="C47" s="198" t="s">
        <v>181</v>
      </c>
      <c r="D47" s="165"/>
      <c r="E47" s="171"/>
      <c r="F47" s="175"/>
      <c r="G47" s="175"/>
      <c r="H47" s="175"/>
      <c r="I47" s="175"/>
      <c r="J47" s="175"/>
      <c r="K47" s="175"/>
      <c r="L47" s="175"/>
      <c r="M47" s="175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144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/>
      <c r="B48" s="160"/>
      <c r="C48" s="198" t="s">
        <v>182</v>
      </c>
      <c r="D48" s="165"/>
      <c r="E48" s="171"/>
      <c r="F48" s="175"/>
      <c r="G48" s="175"/>
      <c r="H48" s="175"/>
      <c r="I48" s="175"/>
      <c r="J48" s="175"/>
      <c r="K48" s="175"/>
      <c r="L48" s="175"/>
      <c r="M48" s="175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144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/>
      <c r="B49" s="160"/>
      <c r="C49" s="198" t="s">
        <v>183</v>
      </c>
      <c r="D49" s="165"/>
      <c r="E49" s="171"/>
      <c r="F49" s="175"/>
      <c r="G49" s="175"/>
      <c r="H49" s="175"/>
      <c r="I49" s="175"/>
      <c r="J49" s="175"/>
      <c r="K49" s="175"/>
      <c r="L49" s="175"/>
      <c r="M49" s="175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144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/>
      <c r="B50" s="160"/>
      <c r="C50" s="198" t="s">
        <v>184</v>
      </c>
      <c r="D50" s="165"/>
      <c r="E50" s="171"/>
      <c r="F50" s="175"/>
      <c r="G50" s="175"/>
      <c r="H50" s="175"/>
      <c r="I50" s="175"/>
      <c r="J50" s="175"/>
      <c r="K50" s="175"/>
      <c r="L50" s="175"/>
      <c r="M50" s="175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144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55" t="s">
        <v>139</v>
      </c>
      <c r="B51" s="161" t="s">
        <v>60</v>
      </c>
      <c r="C51" s="199" t="s">
        <v>61</v>
      </c>
      <c r="D51" s="166"/>
      <c r="E51" s="172"/>
      <c r="F51" s="176"/>
      <c r="G51" s="176">
        <f>SUMIF(AE52:AE63,"&lt;&gt;NOR",G52:G63)</f>
        <v>0</v>
      </c>
      <c r="H51" s="176"/>
      <c r="I51" s="176">
        <f>SUM(I52:I63)</f>
        <v>0</v>
      </c>
      <c r="J51" s="176"/>
      <c r="K51" s="176">
        <f>SUM(K52:K63)</f>
        <v>0</v>
      </c>
      <c r="L51" s="176"/>
      <c r="M51" s="176">
        <f>SUM(M52:M63)</f>
        <v>0</v>
      </c>
      <c r="N51" s="167"/>
      <c r="O51" s="167">
        <f>SUM(O52:O63)</f>
        <v>0</v>
      </c>
      <c r="P51" s="167"/>
      <c r="Q51" s="167">
        <f>SUM(Q52:Q63)</f>
        <v>0</v>
      </c>
      <c r="R51" s="167"/>
      <c r="S51" s="167"/>
      <c r="T51" s="168"/>
      <c r="U51" s="167">
        <f>SUM(U52:U63)</f>
        <v>31.310000000000002</v>
      </c>
      <c r="AE51" t="s">
        <v>140</v>
      </c>
    </row>
    <row r="52" spans="1:60" ht="22.5" outlineLevel="1" x14ac:dyDescent="0.2">
      <c r="A52" s="154">
        <v>2</v>
      </c>
      <c r="B52" s="160" t="s">
        <v>185</v>
      </c>
      <c r="C52" s="197" t="s">
        <v>186</v>
      </c>
      <c r="D52" s="162" t="s">
        <v>187</v>
      </c>
      <c r="E52" s="170">
        <v>11.25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0.626</v>
      </c>
      <c r="U52" s="163">
        <f>ROUND(E52*T52,2)</f>
        <v>7.04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142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8" t="s">
        <v>188</v>
      </c>
      <c r="D53" s="165"/>
      <c r="E53" s="171"/>
      <c r="F53" s="175"/>
      <c r="G53" s="175"/>
      <c r="H53" s="175"/>
      <c r="I53" s="175"/>
      <c r="J53" s="175"/>
      <c r="K53" s="175"/>
      <c r="L53" s="175"/>
      <c r="M53" s="175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144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8" t="s">
        <v>189</v>
      </c>
      <c r="D54" s="165"/>
      <c r="E54" s="171">
        <v>11.25</v>
      </c>
      <c r="F54" s="175"/>
      <c r="G54" s="175"/>
      <c r="H54" s="175"/>
      <c r="I54" s="175"/>
      <c r="J54" s="175"/>
      <c r="K54" s="175"/>
      <c r="L54" s="175"/>
      <c r="M54" s="175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144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3</v>
      </c>
      <c r="B55" s="160" t="s">
        <v>190</v>
      </c>
      <c r="C55" s="197" t="s">
        <v>191</v>
      </c>
      <c r="D55" s="162" t="s">
        <v>187</v>
      </c>
      <c r="E55" s="170">
        <v>4.5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21</v>
      </c>
      <c r="M55" s="175">
        <f>G55*(1+L55/100)</f>
        <v>0</v>
      </c>
      <c r="N55" s="163">
        <v>0</v>
      </c>
      <c r="O55" s="163">
        <f>ROUND(E55*N55,5)</f>
        <v>0</v>
      </c>
      <c r="P55" s="163">
        <v>0</v>
      </c>
      <c r="Q55" s="163">
        <f>ROUND(E55*P55,5)</f>
        <v>0</v>
      </c>
      <c r="R55" s="163"/>
      <c r="S55" s="163"/>
      <c r="T55" s="164">
        <v>4.6550000000000002</v>
      </c>
      <c r="U55" s="163">
        <f>ROUND(E55*T55,2)</f>
        <v>20.95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142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8" t="s">
        <v>192</v>
      </c>
      <c r="D56" s="165"/>
      <c r="E56" s="171">
        <v>4.5</v>
      </c>
      <c r="F56" s="175"/>
      <c r="G56" s="175"/>
      <c r="H56" s="175"/>
      <c r="I56" s="175"/>
      <c r="J56" s="175"/>
      <c r="K56" s="175"/>
      <c r="L56" s="175"/>
      <c r="M56" s="175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144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4</v>
      </c>
      <c r="B57" s="160" t="s">
        <v>193</v>
      </c>
      <c r="C57" s="197" t="s">
        <v>194</v>
      </c>
      <c r="D57" s="162" t="s">
        <v>187</v>
      </c>
      <c r="E57" s="170">
        <v>4.5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21</v>
      </c>
      <c r="M57" s="175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0.66800000000000004</v>
      </c>
      <c r="U57" s="163">
        <f>ROUND(E57*T57,2)</f>
        <v>3.01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142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5</v>
      </c>
      <c r="B58" s="160" t="s">
        <v>195</v>
      </c>
      <c r="C58" s="197" t="s">
        <v>196</v>
      </c>
      <c r="D58" s="162" t="s">
        <v>187</v>
      </c>
      <c r="E58" s="170">
        <v>15.75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63">
        <v>0</v>
      </c>
      <c r="O58" s="163">
        <f>ROUND(E58*N58,5)</f>
        <v>0</v>
      </c>
      <c r="P58" s="163">
        <v>0</v>
      </c>
      <c r="Q58" s="163">
        <f>ROUND(E58*P58,5)</f>
        <v>0</v>
      </c>
      <c r="R58" s="163"/>
      <c r="S58" s="163"/>
      <c r="T58" s="164">
        <v>1.0999999999999999E-2</v>
      </c>
      <c r="U58" s="163">
        <f>ROUND(E58*T58,2)</f>
        <v>0.17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142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0"/>
      <c r="C59" s="198" t="s">
        <v>197</v>
      </c>
      <c r="D59" s="165"/>
      <c r="E59" s="171">
        <v>15.75</v>
      </c>
      <c r="F59" s="175"/>
      <c r="G59" s="175"/>
      <c r="H59" s="175"/>
      <c r="I59" s="175"/>
      <c r="J59" s="175"/>
      <c r="K59" s="175"/>
      <c r="L59" s="175"/>
      <c r="M59" s="175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144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6</v>
      </c>
      <c r="B60" s="160" t="s">
        <v>198</v>
      </c>
      <c r="C60" s="197" t="s">
        <v>199</v>
      </c>
      <c r="D60" s="162" t="s">
        <v>187</v>
      </c>
      <c r="E60" s="170">
        <v>141.75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0</v>
      </c>
      <c r="U60" s="163">
        <f>ROUND(E60*T60,2)</f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142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8" t="s">
        <v>200</v>
      </c>
      <c r="D61" s="165"/>
      <c r="E61" s="171">
        <v>141.75</v>
      </c>
      <c r="F61" s="175"/>
      <c r="G61" s="175"/>
      <c r="H61" s="175"/>
      <c r="I61" s="175"/>
      <c r="J61" s="175"/>
      <c r="K61" s="175"/>
      <c r="L61" s="175"/>
      <c r="M61" s="175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144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7</v>
      </c>
      <c r="B62" s="160" t="s">
        <v>201</v>
      </c>
      <c r="C62" s="197" t="s">
        <v>202</v>
      </c>
      <c r="D62" s="162" t="s">
        <v>187</v>
      </c>
      <c r="E62" s="170">
        <v>15.75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8.9999999999999993E-3</v>
      </c>
      <c r="U62" s="163">
        <f>ROUND(E62*T62,2)</f>
        <v>0.14000000000000001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142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8</v>
      </c>
      <c r="B63" s="160" t="s">
        <v>203</v>
      </c>
      <c r="C63" s="197" t="s">
        <v>204</v>
      </c>
      <c r="D63" s="162" t="s">
        <v>187</v>
      </c>
      <c r="E63" s="170">
        <v>15.75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63">
        <v>0</v>
      </c>
      <c r="O63" s="163">
        <f>ROUND(E63*N63,5)</f>
        <v>0</v>
      </c>
      <c r="P63" s="163">
        <v>0</v>
      </c>
      <c r="Q63" s="163">
        <f>ROUND(E63*P63,5)</f>
        <v>0</v>
      </c>
      <c r="R63" s="163"/>
      <c r="S63" s="163"/>
      <c r="T63" s="164">
        <v>0</v>
      </c>
      <c r="U63" s="163">
        <f>ROUND(E63*T63,2)</f>
        <v>0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142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139</v>
      </c>
      <c r="B64" s="161" t="s">
        <v>62</v>
      </c>
      <c r="C64" s="199" t="s">
        <v>63</v>
      </c>
      <c r="D64" s="166"/>
      <c r="E64" s="172"/>
      <c r="F64" s="176"/>
      <c r="G64" s="176">
        <f>SUMIF(AE65:AE66,"&lt;&gt;NOR",G65:G66)</f>
        <v>0</v>
      </c>
      <c r="H64" s="176"/>
      <c r="I64" s="176">
        <f>SUM(I65:I66)</f>
        <v>0</v>
      </c>
      <c r="J64" s="176"/>
      <c r="K64" s="176">
        <f>SUM(K65:K66)</f>
        <v>0</v>
      </c>
      <c r="L64" s="176"/>
      <c r="M64" s="176">
        <f>SUM(M65:M66)</f>
        <v>0</v>
      </c>
      <c r="N64" s="167"/>
      <c r="O64" s="167">
        <f>SUM(O65:O66)</f>
        <v>0</v>
      </c>
      <c r="P64" s="167"/>
      <c r="Q64" s="167">
        <f>SUM(Q65:Q66)</f>
        <v>0</v>
      </c>
      <c r="R64" s="167"/>
      <c r="S64" s="167"/>
      <c r="T64" s="168"/>
      <c r="U64" s="167">
        <f>SUM(U65:U66)</f>
        <v>0</v>
      </c>
      <c r="AE64" t="s">
        <v>140</v>
      </c>
    </row>
    <row r="65" spans="1:60" ht="22.5" outlineLevel="1" x14ac:dyDescent="0.2">
      <c r="A65" s="154">
        <v>9</v>
      </c>
      <c r="B65" s="160" t="s">
        <v>205</v>
      </c>
      <c r="C65" s="197" t="s">
        <v>206</v>
      </c>
      <c r="D65" s="162" t="s">
        <v>207</v>
      </c>
      <c r="E65" s="170">
        <v>1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63">
        <v>0</v>
      </c>
      <c r="O65" s="163">
        <f>ROUND(E65*N65,5)</f>
        <v>0</v>
      </c>
      <c r="P65" s="163">
        <v>0</v>
      </c>
      <c r="Q65" s="163">
        <f>ROUND(E65*P65,5)</f>
        <v>0</v>
      </c>
      <c r="R65" s="163"/>
      <c r="S65" s="163"/>
      <c r="T65" s="164">
        <v>0</v>
      </c>
      <c r="U65" s="163">
        <f>ROUND(E65*T65,2)</f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142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>
        <v>10</v>
      </c>
      <c r="B66" s="160" t="s">
        <v>208</v>
      </c>
      <c r="C66" s="197" t="s">
        <v>209</v>
      </c>
      <c r="D66" s="162" t="s">
        <v>207</v>
      </c>
      <c r="E66" s="170">
        <v>1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0</v>
      </c>
      <c r="U66" s="163">
        <f>ROUND(E66*T66,2)</f>
        <v>0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142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55" t="s">
        <v>139</v>
      </c>
      <c r="B67" s="161" t="s">
        <v>64</v>
      </c>
      <c r="C67" s="199" t="s">
        <v>65</v>
      </c>
      <c r="D67" s="166"/>
      <c r="E67" s="172"/>
      <c r="F67" s="176"/>
      <c r="G67" s="176">
        <f>SUMIF(AE68:AE89,"&lt;&gt;NOR",G68:G89)</f>
        <v>0</v>
      </c>
      <c r="H67" s="176"/>
      <c r="I67" s="176">
        <f>SUM(I68:I89)</f>
        <v>0</v>
      </c>
      <c r="J67" s="176"/>
      <c r="K67" s="176">
        <f>SUM(K68:K89)</f>
        <v>0</v>
      </c>
      <c r="L67" s="176"/>
      <c r="M67" s="176">
        <f>SUM(M68:M89)</f>
        <v>0</v>
      </c>
      <c r="N67" s="167"/>
      <c r="O67" s="167">
        <f>SUM(O68:O89)</f>
        <v>33.331829999999997</v>
      </c>
      <c r="P67" s="167"/>
      <c r="Q67" s="167">
        <f>SUM(Q68:Q89)</f>
        <v>0</v>
      </c>
      <c r="R67" s="167"/>
      <c r="S67" s="167"/>
      <c r="T67" s="168"/>
      <c r="U67" s="167">
        <f>SUM(U68:U89)</f>
        <v>63.339999999999996</v>
      </c>
      <c r="AE67" t="s">
        <v>140</v>
      </c>
    </row>
    <row r="68" spans="1:60" outlineLevel="1" x14ac:dyDescent="0.2">
      <c r="A68" s="154">
        <v>11</v>
      </c>
      <c r="B68" s="160" t="s">
        <v>210</v>
      </c>
      <c r="C68" s="197" t="s">
        <v>211</v>
      </c>
      <c r="D68" s="162" t="s">
        <v>212</v>
      </c>
      <c r="E68" s="170">
        <v>31.702349999999996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21</v>
      </c>
      <c r="M68" s="175">
        <f>G68*(1+L68/100)</f>
        <v>0</v>
      </c>
      <c r="N68" s="163">
        <v>3.916E-2</v>
      </c>
      <c r="O68" s="163">
        <f>ROUND(E68*N68,5)</f>
        <v>1.24146</v>
      </c>
      <c r="P68" s="163">
        <v>0</v>
      </c>
      <c r="Q68" s="163">
        <f>ROUND(E68*P68,5)</f>
        <v>0</v>
      </c>
      <c r="R68" s="163"/>
      <c r="S68" s="163"/>
      <c r="T68" s="164">
        <v>1.05</v>
      </c>
      <c r="U68" s="163">
        <f>ROUND(E68*T68,2)</f>
        <v>33.29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142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0"/>
      <c r="C69" s="198" t="s">
        <v>213</v>
      </c>
      <c r="D69" s="165"/>
      <c r="E69" s="171"/>
      <c r="F69" s="175"/>
      <c r="G69" s="175"/>
      <c r="H69" s="175"/>
      <c r="I69" s="175"/>
      <c r="J69" s="175"/>
      <c r="K69" s="175"/>
      <c r="L69" s="175"/>
      <c r="M69" s="175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144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198" t="s">
        <v>214</v>
      </c>
      <c r="D70" s="165"/>
      <c r="E70" s="171">
        <v>11.90235</v>
      </c>
      <c r="F70" s="175"/>
      <c r="G70" s="175"/>
      <c r="H70" s="175"/>
      <c r="I70" s="175"/>
      <c r="J70" s="175"/>
      <c r="K70" s="175"/>
      <c r="L70" s="175"/>
      <c r="M70" s="175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144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0"/>
      <c r="C71" s="198" t="s">
        <v>215</v>
      </c>
      <c r="D71" s="165"/>
      <c r="E71" s="171">
        <v>19.8</v>
      </c>
      <c r="F71" s="175"/>
      <c r="G71" s="175"/>
      <c r="H71" s="175"/>
      <c r="I71" s="175"/>
      <c r="J71" s="175"/>
      <c r="K71" s="175"/>
      <c r="L71" s="175"/>
      <c r="M71" s="175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144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12</v>
      </c>
      <c r="B72" s="160" t="s">
        <v>216</v>
      </c>
      <c r="C72" s="197" t="s">
        <v>217</v>
      </c>
      <c r="D72" s="162" t="s">
        <v>212</v>
      </c>
      <c r="E72" s="170">
        <v>31.702349999999999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63">
        <v>0</v>
      </c>
      <c r="O72" s="163">
        <f>ROUND(E72*N72,5)</f>
        <v>0</v>
      </c>
      <c r="P72" s="163">
        <v>0</v>
      </c>
      <c r="Q72" s="163">
        <f>ROUND(E72*P72,5)</f>
        <v>0</v>
      </c>
      <c r="R72" s="163"/>
      <c r="S72" s="163"/>
      <c r="T72" s="164">
        <v>0.32</v>
      </c>
      <c r="U72" s="163">
        <f>ROUND(E72*T72,2)</f>
        <v>10.14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142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54">
        <v>13</v>
      </c>
      <c r="B73" s="160" t="s">
        <v>218</v>
      </c>
      <c r="C73" s="197" t="s">
        <v>219</v>
      </c>
      <c r="D73" s="162" t="s">
        <v>187</v>
      </c>
      <c r="E73" s="170">
        <v>1.1529749999999999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63">
        <v>1.837</v>
      </c>
      <c r="O73" s="163">
        <f>ROUND(E73*N73,5)</f>
        <v>2.11802</v>
      </c>
      <c r="P73" s="163">
        <v>0</v>
      </c>
      <c r="Q73" s="163">
        <f>ROUND(E73*P73,5)</f>
        <v>0</v>
      </c>
      <c r="R73" s="163"/>
      <c r="S73" s="163"/>
      <c r="T73" s="164">
        <v>1.8360000000000001</v>
      </c>
      <c r="U73" s="163">
        <f>ROUND(E73*T73,2)</f>
        <v>2.12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142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0"/>
      <c r="C74" s="198" t="s">
        <v>220</v>
      </c>
      <c r="D74" s="165"/>
      <c r="E74" s="171">
        <v>0.91200000000000003</v>
      </c>
      <c r="F74" s="175"/>
      <c r="G74" s="175"/>
      <c r="H74" s="175"/>
      <c r="I74" s="175"/>
      <c r="J74" s="175"/>
      <c r="K74" s="175"/>
      <c r="L74" s="175"/>
      <c r="M74" s="175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144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0"/>
      <c r="C75" s="198" t="s">
        <v>221</v>
      </c>
      <c r="D75" s="165"/>
      <c r="E75" s="171">
        <v>0.24097499999999999</v>
      </c>
      <c r="F75" s="175"/>
      <c r="G75" s="175"/>
      <c r="H75" s="175"/>
      <c r="I75" s="175"/>
      <c r="J75" s="175"/>
      <c r="K75" s="175"/>
      <c r="L75" s="175"/>
      <c r="M75" s="175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144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14</v>
      </c>
      <c r="B76" s="160" t="s">
        <v>222</v>
      </c>
      <c r="C76" s="197" t="s">
        <v>223</v>
      </c>
      <c r="D76" s="162" t="s">
        <v>224</v>
      </c>
      <c r="E76" s="170">
        <v>3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63">
        <v>0</v>
      </c>
      <c r="O76" s="163">
        <f>ROUND(E76*N76,5)</f>
        <v>0</v>
      </c>
      <c r="P76" s="163">
        <v>0</v>
      </c>
      <c r="Q76" s="163">
        <f>ROUND(E76*P76,5)</f>
        <v>0</v>
      </c>
      <c r="R76" s="163"/>
      <c r="S76" s="163"/>
      <c r="T76" s="164">
        <v>0.31317</v>
      </c>
      <c r="U76" s="163">
        <f>ROUND(E76*T76,2)</f>
        <v>0.94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142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15</v>
      </c>
      <c r="B77" s="160" t="s">
        <v>225</v>
      </c>
      <c r="C77" s="197" t="s">
        <v>226</v>
      </c>
      <c r="D77" s="162" t="s">
        <v>212</v>
      </c>
      <c r="E77" s="170">
        <v>8.8000000000000007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63">
        <v>6.9999999999999999E-4</v>
      </c>
      <c r="O77" s="163">
        <f>ROUND(E77*N77,5)</f>
        <v>6.1599999999999997E-3</v>
      </c>
      <c r="P77" s="163">
        <v>0</v>
      </c>
      <c r="Q77" s="163">
        <f>ROUND(E77*P77,5)</f>
        <v>0</v>
      </c>
      <c r="R77" s="163"/>
      <c r="S77" s="163"/>
      <c r="T77" s="164">
        <v>0.2</v>
      </c>
      <c r="U77" s="163">
        <f>ROUND(E77*T77,2)</f>
        <v>1.76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142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0"/>
      <c r="C78" s="198" t="s">
        <v>227</v>
      </c>
      <c r="D78" s="165"/>
      <c r="E78" s="171">
        <v>8.8000000000000007</v>
      </c>
      <c r="F78" s="175"/>
      <c r="G78" s="175"/>
      <c r="H78" s="175"/>
      <c r="I78" s="175"/>
      <c r="J78" s="175"/>
      <c r="K78" s="175"/>
      <c r="L78" s="175"/>
      <c r="M78" s="175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144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16</v>
      </c>
      <c r="B79" s="160" t="s">
        <v>228</v>
      </c>
      <c r="C79" s="197" t="s">
        <v>229</v>
      </c>
      <c r="D79" s="162" t="s">
        <v>187</v>
      </c>
      <c r="E79" s="170">
        <v>6.5662000000000003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63">
        <v>2.5249999999999999</v>
      </c>
      <c r="O79" s="163">
        <f>ROUND(E79*N79,5)</f>
        <v>16.579660000000001</v>
      </c>
      <c r="P79" s="163">
        <v>0</v>
      </c>
      <c r="Q79" s="163">
        <f>ROUND(E79*P79,5)</f>
        <v>0</v>
      </c>
      <c r="R79" s="163"/>
      <c r="S79" s="163"/>
      <c r="T79" s="164">
        <v>0.47699999999999998</v>
      </c>
      <c r="U79" s="163">
        <f>ROUND(E79*T79,2)</f>
        <v>3.13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142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0"/>
      <c r="C80" s="198" t="s">
        <v>230</v>
      </c>
      <c r="D80" s="165"/>
      <c r="E80" s="171">
        <v>3.84</v>
      </c>
      <c r="F80" s="175"/>
      <c r="G80" s="175"/>
      <c r="H80" s="175"/>
      <c r="I80" s="175"/>
      <c r="J80" s="175"/>
      <c r="K80" s="175"/>
      <c r="L80" s="175"/>
      <c r="M80" s="175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144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0"/>
      <c r="C81" s="198" t="s">
        <v>231</v>
      </c>
      <c r="D81" s="165"/>
      <c r="E81" s="171">
        <v>2.7262</v>
      </c>
      <c r="F81" s="175"/>
      <c r="G81" s="175"/>
      <c r="H81" s="175"/>
      <c r="I81" s="175"/>
      <c r="J81" s="175"/>
      <c r="K81" s="175"/>
      <c r="L81" s="175"/>
      <c r="M81" s="175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144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>
        <v>17</v>
      </c>
      <c r="B82" s="160" t="s">
        <v>232</v>
      </c>
      <c r="C82" s="197" t="s">
        <v>233</v>
      </c>
      <c r="D82" s="162" t="s">
        <v>187</v>
      </c>
      <c r="E82" s="170">
        <v>4.3360000000000003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63">
        <v>1.67</v>
      </c>
      <c r="O82" s="163">
        <f>ROUND(E82*N82,5)</f>
        <v>7.2411199999999996</v>
      </c>
      <c r="P82" s="163">
        <v>0</v>
      </c>
      <c r="Q82" s="163">
        <f>ROUND(E82*P82,5)</f>
        <v>0</v>
      </c>
      <c r="R82" s="163"/>
      <c r="S82" s="163"/>
      <c r="T82" s="164">
        <v>2.206</v>
      </c>
      <c r="U82" s="163">
        <f>ROUND(E82*T82,2)</f>
        <v>9.57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234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0"/>
      <c r="C83" s="198" t="s">
        <v>235</v>
      </c>
      <c r="D83" s="165"/>
      <c r="E83" s="171">
        <v>1.1359999999999999</v>
      </c>
      <c r="F83" s="175"/>
      <c r="G83" s="175"/>
      <c r="H83" s="175"/>
      <c r="I83" s="175"/>
      <c r="J83" s="175"/>
      <c r="K83" s="175"/>
      <c r="L83" s="175"/>
      <c r="M83" s="175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144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0"/>
      <c r="C84" s="198" t="s">
        <v>236</v>
      </c>
      <c r="D84" s="165"/>
      <c r="E84" s="171">
        <v>3.2</v>
      </c>
      <c r="F84" s="175"/>
      <c r="G84" s="175"/>
      <c r="H84" s="175"/>
      <c r="I84" s="175"/>
      <c r="J84" s="175"/>
      <c r="K84" s="175"/>
      <c r="L84" s="175"/>
      <c r="M84" s="175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144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54">
        <v>18</v>
      </c>
      <c r="B85" s="160" t="s">
        <v>237</v>
      </c>
      <c r="C85" s="197" t="s">
        <v>238</v>
      </c>
      <c r="D85" s="162" t="s">
        <v>239</v>
      </c>
      <c r="E85" s="170">
        <v>8.1696000000000005E-2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63">
        <v>1.04548</v>
      </c>
      <c r="O85" s="163">
        <f>ROUND(E85*N85,5)</f>
        <v>8.541E-2</v>
      </c>
      <c r="P85" s="163">
        <v>0</v>
      </c>
      <c r="Q85" s="163">
        <f>ROUND(E85*P85,5)</f>
        <v>0</v>
      </c>
      <c r="R85" s="163"/>
      <c r="S85" s="163"/>
      <c r="T85" s="164">
        <v>15.231</v>
      </c>
      <c r="U85" s="163">
        <f>ROUND(E85*T85,2)</f>
        <v>1.24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142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0"/>
      <c r="C86" s="198" t="s">
        <v>240</v>
      </c>
      <c r="D86" s="165"/>
      <c r="E86" s="171"/>
      <c r="F86" s="175"/>
      <c r="G86" s="175"/>
      <c r="H86" s="175"/>
      <c r="I86" s="175"/>
      <c r="J86" s="175"/>
      <c r="K86" s="175"/>
      <c r="L86" s="175"/>
      <c r="M86" s="175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144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0"/>
      <c r="C87" s="198" t="s">
        <v>241</v>
      </c>
      <c r="D87" s="165"/>
      <c r="E87" s="171">
        <v>8.1696000000000005E-2</v>
      </c>
      <c r="F87" s="175"/>
      <c r="G87" s="175"/>
      <c r="H87" s="175"/>
      <c r="I87" s="175"/>
      <c r="J87" s="175"/>
      <c r="K87" s="175"/>
      <c r="L87" s="175"/>
      <c r="M87" s="175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144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19</v>
      </c>
      <c r="B88" s="160" t="s">
        <v>242</v>
      </c>
      <c r="C88" s="197" t="s">
        <v>243</v>
      </c>
      <c r="D88" s="162" t="s">
        <v>187</v>
      </c>
      <c r="E88" s="170">
        <v>2.4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63">
        <v>2.5249999999999999</v>
      </c>
      <c r="O88" s="163">
        <f>ROUND(E88*N88,5)</f>
        <v>6.06</v>
      </c>
      <c r="P88" s="163">
        <v>0</v>
      </c>
      <c r="Q88" s="163">
        <f>ROUND(E88*P88,5)</f>
        <v>0</v>
      </c>
      <c r="R88" s="163"/>
      <c r="S88" s="163"/>
      <c r="T88" s="164">
        <v>0.48</v>
      </c>
      <c r="U88" s="163">
        <f>ROUND(E88*T88,2)</f>
        <v>1.1499999999999999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142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0"/>
      <c r="C89" s="198" t="s">
        <v>244</v>
      </c>
      <c r="D89" s="165"/>
      <c r="E89" s="171">
        <v>2.4</v>
      </c>
      <c r="F89" s="175"/>
      <c r="G89" s="175"/>
      <c r="H89" s="175"/>
      <c r="I89" s="175"/>
      <c r="J89" s="175"/>
      <c r="K89" s="175"/>
      <c r="L89" s="175"/>
      <c r="M89" s="175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144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x14ac:dyDescent="0.2">
      <c r="A90" s="155" t="s">
        <v>139</v>
      </c>
      <c r="B90" s="161" t="s">
        <v>66</v>
      </c>
      <c r="C90" s="199" t="s">
        <v>67</v>
      </c>
      <c r="D90" s="166"/>
      <c r="E90" s="172"/>
      <c r="F90" s="176"/>
      <c r="G90" s="176">
        <f>SUMIF(AE91:AE92,"&lt;&gt;NOR",G91:G92)</f>
        <v>0</v>
      </c>
      <c r="H90" s="176"/>
      <c r="I90" s="176">
        <f>SUM(I91:I92)</f>
        <v>0</v>
      </c>
      <c r="J90" s="176"/>
      <c r="K90" s="176">
        <f>SUM(K91:K92)</f>
        <v>0</v>
      </c>
      <c r="L90" s="176"/>
      <c r="M90" s="176">
        <f>SUM(M91:M92)</f>
        <v>0</v>
      </c>
      <c r="N90" s="167"/>
      <c r="O90" s="167">
        <f>SUM(O91:O92)</f>
        <v>0.34428999999999998</v>
      </c>
      <c r="P90" s="167"/>
      <c r="Q90" s="167">
        <f>SUM(Q91:Q92)</f>
        <v>0</v>
      </c>
      <c r="R90" s="167"/>
      <c r="S90" s="167"/>
      <c r="T90" s="168"/>
      <c r="U90" s="167">
        <f>SUM(U91:U92)</f>
        <v>40.6</v>
      </c>
      <c r="AE90" t="s">
        <v>140</v>
      </c>
    </row>
    <row r="91" spans="1:60" outlineLevel="1" x14ac:dyDescent="0.2">
      <c r="A91" s="154">
        <v>20</v>
      </c>
      <c r="B91" s="160" t="s">
        <v>245</v>
      </c>
      <c r="C91" s="197" t="s">
        <v>246</v>
      </c>
      <c r="D91" s="162" t="s">
        <v>224</v>
      </c>
      <c r="E91" s="170">
        <v>81.2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21</v>
      </c>
      <c r="M91" s="175">
        <f>G91*(1+L91/100)</f>
        <v>0</v>
      </c>
      <c r="N91" s="163">
        <v>4.2399999999999998E-3</v>
      </c>
      <c r="O91" s="163">
        <f>ROUND(E91*N91,5)</f>
        <v>0.34428999999999998</v>
      </c>
      <c r="P91" s="163">
        <v>0</v>
      </c>
      <c r="Q91" s="163">
        <f>ROUND(E91*P91,5)</f>
        <v>0</v>
      </c>
      <c r="R91" s="163"/>
      <c r="S91" s="163"/>
      <c r="T91" s="164">
        <v>0.5</v>
      </c>
      <c r="U91" s="163">
        <f>ROUND(E91*T91,2)</f>
        <v>40.6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142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54">
        <v>21</v>
      </c>
      <c r="B92" s="160" t="s">
        <v>247</v>
      </c>
      <c r="C92" s="197" t="s">
        <v>248</v>
      </c>
      <c r="D92" s="162" t="s">
        <v>249</v>
      </c>
      <c r="E92" s="170">
        <v>1</v>
      </c>
      <c r="F92" s="174"/>
      <c r="G92" s="175">
        <f>ROUND(E92*F92,2)</f>
        <v>0</v>
      </c>
      <c r="H92" s="174"/>
      <c r="I92" s="175">
        <f>ROUND(E92*H92,2)</f>
        <v>0</v>
      </c>
      <c r="J92" s="174"/>
      <c r="K92" s="175">
        <f>ROUND(E92*J92,2)</f>
        <v>0</v>
      </c>
      <c r="L92" s="175">
        <v>21</v>
      </c>
      <c r="M92" s="175">
        <f>G92*(1+L92/100)</f>
        <v>0</v>
      </c>
      <c r="N92" s="163">
        <v>0</v>
      </c>
      <c r="O92" s="163">
        <f>ROUND(E92*N92,5)</f>
        <v>0</v>
      </c>
      <c r="P92" s="163">
        <v>0</v>
      </c>
      <c r="Q92" s="163">
        <f>ROUND(E92*P92,5)</f>
        <v>0</v>
      </c>
      <c r="R92" s="163"/>
      <c r="S92" s="163"/>
      <c r="T92" s="164">
        <v>0</v>
      </c>
      <c r="U92" s="163">
        <f>ROUND(E92*T92,2)</f>
        <v>0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142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x14ac:dyDescent="0.2">
      <c r="A93" s="155" t="s">
        <v>139</v>
      </c>
      <c r="B93" s="161" t="s">
        <v>68</v>
      </c>
      <c r="C93" s="199" t="s">
        <v>69</v>
      </c>
      <c r="D93" s="166"/>
      <c r="E93" s="172"/>
      <c r="F93" s="176"/>
      <c r="G93" s="176">
        <f>SUMIF(AE94:AE116,"&lt;&gt;NOR",G94:G116)</f>
        <v>0</v>
      </c>
      <c r="H93" s="176"/>
      <c r="I93" s="176">
        <f>SUM(I94:I116)</f>
        <v>0</v>
      </c>
      <c r="J93" s="176"/>
      <c r="K93" s="176">
        <f>SUM(K94:K116)</f>
        <v>0</v>
      </c>
      <c r="L93" s="176"/>
      <c r="M93" s="176">
        <f>SUM(M94:M116)</f>
        <v>0</v>
      </c>
      <c r="N93" s="167"/>
      <c r="O93" s="167">
        <f>SUM(O94:O116)</f>
        <v>31.039190000000001</v>
      </c>
      <c r="P93" s="167"/>
      <c r="Q93" s="167">
        <f>SUM(Q94:Q116)</f>
        <v>0.53761999999999999</v>
      </c>
      <c r="R93" s="167"/>
      <c r="S93" s="167"/>
      <c r="T93" s="168"/>
      <c r="U93" s="167">
        <f>SUM(U94:U116)</f>
        <v>172.13</v>
      </c>
      <c r="AE93" t="s">
        <v>140</v>
      </c>
    </row>
    <row r="94" spans="1:60" ht="22.5" outlineLevel="1" x14ac:dyDescent="0.2">
      <c r="A94" s="154">
        <v>22</v>
      </c>
      <c r="B94" s="160" t="s">
        <v>250</v>
      </c>
      <c r="C94" s="197" t="s">
        <v>251</v>
      </c>
      <c r="D94" s="162" t="s">
        <v>212</v>
      </c>
      <c r="E94" s="170">
        <v>53.009700000000002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63">
        <v>0.55242999999999998</v>
      </c>
      <c r="O94" s="163">
        <f>ROUND(E94*N94,5)</f>
        <v>29.28415</v>
      </c>
      <c r="P94" s="163">
        <v>0</v>
      </c>
      <c r="Q94" s="163">
        <f>ROUND(E94*P94,5)</f>
        <v>0</v>
      </c>
      <c r="R94" s="163"/>
      <c r="S94" s="163"/>
      <c r="T94" s="164">
        <v>2.8618100000000002</v>
      </c>
      <c r="U94" s="163">
        <f>ROUND(E94*T94,2)</f>
        <v>151.69999999999999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234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0"/>
      <c r="C95" s="198" t="s">
        <v>252</v>
      </c>
      <c r="D95" s="165"/>
      <c r="E95" s="171"/>
      <c r="F95" s="175"/>
      <c r="G95" s="175"/>
      <c r="H95" s="175"/>
      <c r="I95" s="175"/>
      <c r="J95" s="175"/>
      <c r="K95" s="175"/>
      <c r="L95" s="175"/>
      <c r="M95" s="175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144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0"/>
      <c r="C96" s="198" t="s">
        <v>253</v>
      </c>
      <c r="D96" s="165"/>
      <c r="E96" s="171">
        <v>37.671199999999999</v>
      </c>
      <c r="F96" s="175"/>
      <c r="G96" s="175"/>
      <c r="H96" s="175"/>
      <c r="I96" s="175"/>
      <c r="J96" s="175"/>
      <c r="K96" s="175"/>
      <c r="L96" s="175"/>
      <c r="M96" s="175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144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0"/>
      <c r="C97" s="198" t="s">
        <v>254</v>
      </c>
      <c r="D97" s="165"/>
      <c r="E97" s="171">
        <v>1.1924999999999999</v>
      </c>
      <c r="F97" s="175"/>
      <c r="G97" s="175"/>
      <c r="H97" s="175"/>
      <c r="I97" s="175"/>
      <c r="J97" s="175"/>
      <c r="K97" s="175"/>
      <c r="L97" s="175"/>
      <c r="M97" s="175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144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0"/>
      <c r="C98" s="198" t="s">
        <v>255</v>
      </c>
      <c r="D98" s="165"/>
      <c r="E98" s="171">
        <v>6.3230000000000004</v>
      </c>
      <c r="F98" s="175"/>
      <c r="G98" s="175"/>
      <c r="H98" s="175"/>
      <c r="I98" s="175"/>
      <c r="J98" s="175"/>
      <c r="K98" s="175"/>
      <c r="L98" s="175"/>
      <c r="M98" s="175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144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0"/>
      <c r="C99" s="198" t="s">
        <v>256</v>
      </c>
      <c r="D99" s="165"/>
      <c r="E99" s="171">
        <v>3.2749999999999999</v>
      </c>
      <c r="F99" s="175"/>
      <c r="G99" s="175"/>
      <c r="H99" s="175"/>
      <c r="I99" s="175"/>
      <c r="J99" s="175"/>
      <c r="K99" s="175"/>
      <c r="L99" s="175"/>
      <c r="M99" s="175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144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0"/>
      <c r="C100" s="200" t="s">
        <v>257</v>
      </c>
      <c r="D100" s="169"/>
      <c r="E100" s="173">
        <v>48.4617</v>
      </c>
      <c r="F100" s="175"/>
      <c r="G100" s="175"/>
      <c r="H100" s="175"/>
      <c r="I100" s="175"/>
      <c r="J100" s="175"/>
      <c r="K100" s="175"/>
      <c r="L100" s="175"/>
      <c r="M100" s="175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144</v>
      </c>
      <c r="AF100" s="153">
        <v>1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198" t="s">
        <v>258</v>
      </c>
      <c r="D101" s="165"/>
      <c r="E101" s="171"/>
      <c r="F101" s="175"/>
      <c r="G101" s="175"/>
      <c r="H101" s="175"/>
      <c r="I101" s="175"/>
      <c r="J101" s="175"/>
      <c r="K101" s="175"/>
      <c r="L101" s="175"/>
      <c r="M101" s="175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144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198" t="s">
        <v>259</v>
      </c>
      <c r="D102" s="165"/>
      <c r="E102" s="171">
        <v>3.528</v>
      </c>
      <c r="F102" s="175"/>
      <c r="G102" s="175"/>
      <c r="H102" s="175"/>
      <c r="I102" s="175"/>
      <c r="J102" s="175"/>
      <c r="K102" s="175"/>
      <c r="L102" s="175"/>
      <c r="M102" s="175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144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0"/>
      <c r="C103" s="198" t="s">
        <v>260</v>
      </c>
      <c r="D103" s="165"/>
      <c r="E103" s="171">
        <v>1.02</v>
      </c>
      <c r="F103" s="175"/>
      <c r="G103" s="175"/>
      <c r="H103" s="175"/>
      <c r="I103" s="175"/>
      <c r="J103" s="175"/>
      <c r="K103" s="175"/>
      <c r="L103" s="175"/>
      <c r="M103" s="175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144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0"/>
      <c r="C104" s="200" t="s">
        <v>257</v>
      </c>
      <c r="D104" s="169"/>
      <c r="E104" s="173">
        <v>4.548</v>
      </c>
      <c r="F104" s="175"/>
      <c r="G104" s="175"/>
      <c r="H104" s="175"/>
      <c r="I104" s="175"/>
      <c r="J104" s="175"/>
      <c r="K104" s="175"/>
      <c r="L104" s="175"/>
      <c r="M104" s="175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144</v>
      </c>
      <c r="AF104" s="153">
        <v>1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54">
        <v>23</v>
      </c>
      <c r="B105" s="160" t="s">
        <v>261</v>
      </c>
      <c r="C105" s="197" t="s">
        <v>262</v>
      </c>
      <c r="D105" s="162" t="s">
        <v>212</v>
      </c>
      <c r="E105" s="170">
        <v>4.2549999999999999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0</v>
      </c>
      <c r="N105" s="163">
        <v>0.15931000000000001</v>
      </c>
      <c r="O105" s="163">
        <f>ROUND(E105*N105,5)</f>
        <v>0.67786000000000002</v>
      </c>
      <c r="P105" s="163">
        <v>0</v>
      </c>
      <c r="Q105" s="163">
        <f>ROUND(E105*P105,5)</f>
        <v>0</v>
      </c>
      <c r="R105" s="163"/>
      <c r="S105" s="163"/>
      <c r="T105" s="164">
        <v>0.70399999999999996</v>
      </c>
      <c r="U105" s="163">
        <f>ROUND(E105*T105,2)</f>
        <v>3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142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0"/>
      <c r="C106" s="198" t="s">
        <v>263</v>
      </c>
      <c r="D106" s="165"/>
      <c r="E106" s="171"/>
      <c r="F106" s="175"/>
      <c r="G106" s="175"/>
      <c r="H106" s="175"/>
      <c r="I106" s="175"/>
      <c r="J106" s="175"/>
      <c r="K106" s="175"/>
      <c r="L106" s="175"/>
      <c r="M106" s="175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144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198" t="s">
        <v>264</v>
      </c>
      <c r="D107" s="165"/>
      <c r="E107" s="171">
        <v>4.2549999999999999</v>
      </c>
      <c r="F107" s="175"/>
      <c r="G107" s="175"/>
      <c r="H107" s="175"/>
      <c r="I107" s="175"/>
      <c r="J107" s="175"/>
      <c r="K107" s="175"/>
      <c r="L107" s="175"/>
      <c r="M107" s="175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144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0"/>
      <c r="C108" s="200" t="s">
        <v>257</v>
      </c>
      <c r="D108" s="169"/>
      <c r="E108" s="173">
        <v>4.2549999999999999</v>
      </c>
      <c r="F108" s="175"/>
      <c r="G108" s="175"/>
      <c r="H108" s="175"/>
      <c r="I108" s="175"/>
      <c r="J108" s="175"/>
      <c r="K108" s="175"/>
      <c r="L108" s="175"/>
      <c r="M108" s="175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144</v>
      </c>
      <c r="AF108" s="153">
        <v>1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54">
        <v>24</v>
      </c>
      <c r="B109" s="160" t="s">
        <v>265</v>
      </c>
      <c r="C109" s="197" t="s">
        <v>266</v>
      </c>
      <c r="D109" s="162" t="s">
        <v>212</v>
      </c>
      <c r="E109" s="170">
        <v>6.3840000000000003</v>
      </c>
      <c r="F109" s="174"/>
      <c r="G109" s="175">
        <f>ROUND(E109*F109,2)</f>
        <v>0</v>
      </c>
      <c r="H109" s="174"/>
      <c r="I109" s="175">
        <f>ROUND(E109*H109,2)</f>
        <v>0</v>
      </c>
      <c r="J109" s="174"/>
      <c r="K109" s="175">
        <f>ROUND(E109*J109,2)</f>
        <v>0</v>
      </c>
      <c r="L109" s="175">
        <v>21</v>
      </c>
      <c r="M109" s="175">
        <f>G109*(1+L109/100)</f>
        <v>0</v>
      </c>
      <c r="N109" s="163">
        <v>0.12182999999999999</v>
      </c>
      <c r="O109" s="163">
        <f>ROUND(E109*N109,5)</f>
        <v>0.77776000000000001</v>
      </c>
      <c r="P109" s="163">
        <v>0</v>
      </c>
      <c r="Q109" s="163">
        <f>ROUND(E109*P109,5)</f>
        <v>0</v>
      </c>
      <c r="R109" s="163"/>
      <c r="S109" s="163"/>
      <c r="T109" s="164">
        <v>0.67400000000000004</v>
      </c>
      <c r="U109" s="163">
        <f>ROUND(E109*T109,2)</f>
        <v>4.3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142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0"/>
      <c r="C110" s="198" t="s">
        <v>267</v>
      </c>
      <c r="D110" s="165"/>
      <c r="E110" s="171"/>
      <c r="F110" s="175"/>
      <c r="G110" s="175"/>
      <c r="H110" s="175"/>
      <c r="I110" s="175"/>
      <c r="J110" s="175"/>
      <c r="K110" s="175"/>
      <c r="L110" s="175"/>
      <c r="M110" s="175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144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0"/>
      <c r="C111" s="198" t="s">
        <v>268</v>
      </c>
      <c r="D111" s="165"/>
      <c r="E111" s="171">
        <v>6.3840000000000003</v>
      </c>
      <c r="F111" s="175"/>
      <c r="G111" s="175"/>
      <c r="H111" s="175"/>
      <c r="I111" s="175"/>
      <c r="J111" s="175"/>
      <c r="K111" s="175"/>
      <c r="L111" s="175"/>
      <c r="M111" s="175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144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/>
      <c r="B112" s="160"/>
      <c r="C112" s="200" t="s">
        <v>257</v>
      </c>
      <c r="D112" s="169"/>
      <c r="E112" s="173">
        <v>6.3840000000000003</v>
      </c>
      <c r="F112" s="175"/>
      <c r="G112" s="175"/>
      <c r="H112" s="175"/>
      <c r="I112" s="175"/>
      <c r="J112" s="175"/>
      <c r="K112" s="175"/>
      <c r="L112" s="175"/>
      <c r="M112" s="175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144</v>
      </c>
      <c r="AF112" s="153">
        <v>1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22.5" outlineLevel="1" x14ac:dyDescent="0.2">
      <c r="A113" s="154">
        <v>25</v>
      </c>
      <c r="B113" s="160" t="s">
        <v>269</v>
      </c>
      <c r="C113" s="197" t="s">
        <v>270</v>
      </c>
      <c r="D113" s="162" t="s">
        <v>239</v>
      </c>
      <c r="E113" s="170">
        <v>0.14806701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21</v>
      </c>
      <c r="M113" s="175">
        <f>G113*(1+L113/100)</f>
        <v>0</v>
      </c>
      <c r="N113" s="163">
        <v>1.0970899999999999</v>
      </c>
      <c r="O113" s="163">
        <f>ROUND(E113*N113,5)</f>
        <v>0.16244</v>
      </c>
      <c r="P113" s="163">
        <v>3.6309</v>
      </c>
      <c r="Q113" s="163">
        <f>ROUND(E113*P113,5)</f>
        <v>0.53761999999999999</v>
      </c>
      <c r="R113" s="163"/>
      <c r="S113" s="163"/>
      <c r="T113" s="164">
        <v>81.472070000000002</v>
      </c>
      <c r="U113" s="163">
        <f>ROUND(E113*T113,2)</f>
        <v>12.06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234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0"/>
      <c r="C114" s="198" t="s">
        <v>271</v>
      </c>
      <c r="D114" s="165"/>
      <c r="E114" s="171">
        <v>0.14806701</v>
      </c>
      <c r="F114" s="175"/>
      <c r="G114" s="175"/>
      <c r="H114" s="175"/>
      <c r="I114" s="175"/>
      <c r="J114" s="175"/>
      <c r="K114" s="175"/>
      <c r="L114" s="175"/>
      <c r="M114" s="175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144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54">
        <v>26</v>
      </c>
      <c r="B115" s="160" t="s">
        <v>272</v>
      </c>
      <c r="C115" s="197" t="s">
        <v>273</v>
      </c>
      <c r="D115" s="162" t="s">
        <v>212</v>
      </c>
      <c r="E115" s="170">
        <v>0.87360000000000004</v>
      </c>
      <c r="F115" s="174"/>
      <c r="G115" s="175">
        <f>ROUND(E115*F115,2)</f>
        <v>0</v>
      </c>
      <c r="H115" s="174"/>
      <c r="I115" s="175">
        <f>ROUND(E115*H115,2)</f>
        <v>0</v>
      </c>
      <c r="J115" s="174"/>
      <c r="K115" s="175">
        <f>ROUND(E115*J115,2)</f>
        <v>0</v>
      </c>
      <c r="L115" s="175">
        <v>21</v>
      </c>
      <c r="M115" s="175">
        <f>G115*(1+L115/100)</f>
        <v>0</v>
      </c>
      <c r="N115" s="163">
        <v>0.15679999999999999</v>
      </c>
      <c r="O115" s="163">
        <f>ROUND(E115*N115,5)</f>
        <v>0.13697999999999999</v>
      </c>
      <c r="P115" s="163">
        <v>0</v>
      </c>
      <c r="Q115" s="163">
        <f>ROUND(E115*P115,5)</f>
        <v>0</v>
      </c>
      <c r="R115" s="163"/>
      <c r="S115" s="163"/>
      <c r="T115" s="164">
        <v>1.2225999999999999</v>
      </c>
      <c r="U115" s="163">
        <f>ROUND(E115*T115,2)</f>
        <v>1.07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142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/>
      <c r="B116" s="160"/>
      <c r="C116" s="198" t="s">
        <v>274</v>
      </c>
      <c r="D116" s="165"/>
      <c r="E116" s="171">
        <v>0.87360000000000004</v>
      </c>
      <c r="F116" s="175"/>
      <c r="G116" s="175"/>
      <c r="H116" s="175"/>
      <c r="I116" s="175"/>
      <c r="J116" s="175"/>
      <c r="K116" s="175"/>
      <c r="L116" s="175"/>
      <c r="M116" s="175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144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x14ac:dyDescent="0.2">
      <c r="A117" s="155" t="s">
        <v>139</v>
      </c>
      <c r="B117" s="161" t="s">
        <v>70</v>
      </c>
      <c r="C117" s="199" t="s">
        <v>71</v>
      </c>
      <c r="D117" s="166"/>
      <c r="E117" s="172"/>
      <c r="F117" s="176"/>
      <c r="G117" s="176">
        <f>SUMIF(AE118:AE139,"&lt;&gt;NOR",G118:G139)</f>
        <v>0</v>
      </c>
      <c r="H117" s="176"/>
      <c r="I117" s="176">
        <f>SUM(I118:I139)</f>
        <v>0</v>
      </c>
      <c r="J117" s="176"/>
      <c r="K117" s="176">
        <f>SUM(K118:K139)</f>
        <v>0</v>
      </c>
      <c r="L117" s="176"/>
      <c r="M117" s="176">
        <f>SUM(M118:M139)</f>
        <v>0</v>
      </c>
      <c r="N117" s="167"/>
      <c r="O117" s="167">
        <f>SUM(O118:O139)</f>
        <v>7.1459999999999996E-2</v>
      </c>
      <c r="P117" s="167"/>
      <c r="Q117" s="167">
        <f>SUM(Q118:Q139)</f>
        <v>0</v>
      </c>
      <c r="R117" s="167"/>
      <c r="S117" s="167"/>
      <c r="T117" s="168"/>
      <c r="U117" s="167">
        <f>SUM(U118:U139)</f>
        <v>14.32</v>
      </c>
      <c r="AE117" t="s">
        <v>140</v>
      </c>
    </row>
    <row r="118" spans="1:60" outlineLevel="1" x14ac:dyDescent="0.2">
      <c r="A118" s="154">
        <v>27</v>
      </c>
      <c r="B118" s="160" t="s">
        <v>275</v>
      </c>
      <c r="C118" s="197" t="s">
        <v>276</v>
      </c>
      <c r="D118" s="162" t="s">
        <v>212</v>
      </c>
      <c r="E118" s="170">
        <v>29.53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63">
        <v>2.4199999999999998E-3</v>
      </c>
      <c r="O118" s="163">
        <f>ROUND(E118*N118,5)</f>
        <v>7.1459999999999996E-2</v>
      </c>
      <c r="P118" s="163">
        <v>0</v>
      </c>
      <c r="Q118" s="163">
        <f>ROUND(E118*P118,5)</f>
        <v>0</v>
      </c>
      <c r="R118" s="163"/>
      <c r="S118" s="163"/>
      <c r="T118" s="164">
        <v>0.48499999999999999</v>
      </c>
      <c r="U118" s="163">
        <f>ROUND(E118*T118,2)</f>
        <v>14.32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142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0"/>
      <c r="C119" s="198" t="s">
        <v>277</v>
      </c>
      <c r="D119" s="165"/>
      <c r="E119" s="171"/>
      <c r="F119" s="175"/>
      <c r="G119" s="175"/>
      <c r="H119" s="175"/>
      <c r="I119" s="175"/>
      <c r="J119" s="175"/>
      <c r="K119" s="175"/>
      <c r="L119" s="175"/>
      <c r="M119" s="175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144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/>
      <c r="B120" s="160"/>
      <c r="C120" s="198" t="s">
        <v>278</v>
      </c>
      <c r="D120" s="165"/>
      <c r="E120" s="171">
        <v>2.6</v>
      </c>
      <c r="F120" s="175"/>
      <c r="G120" s="175"/>
      <c r="H120" s="175"/>
      <c r="I120" s="175"/>
      <c r="J120" s="175"/>
      <c r="K120" s="175"/>
      <c r="L120" s="175"/>
      <c r="M120" s="175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144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/>
      <c r="B121" s="160"/>
      <c r="C121" s="200" t="s">
        <v>257</v>
      </c>
      <c r="D121" s="169"/>
      <c r="E121" s="173">
        <v>2.6</v>
      </c>
      <c r="F121" s="175"/>
      <c r="G121" s="175"/>
      <c r="H121" s="175"/>
      <c r="I121" s="175"/>
      <c r="J121" s="175"/>
      <c r="K121" s="175"/>
      <c r="L121" s="175"/>
      <c r="M121" s="175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144</v>
      </c>
      <c r="AF121" s="153">
        <v>1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198" t="s">
        <v>279</v>
      </c>
      <c r="D122" s="165"/>
      <c r="E122" s="171">
        <v>3.22</v>
      </c>
      <c r="F122" s="175"/>
      <c r="G122" s="175"/>
      <c r="H122" s="175"/>
      <c r="I122" s="175"/>
      <c r="J122" s="175"/>
      <c r="K122" s="175"/>
      <c r="L122" s="175"/>
      <c r="M122" s="175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144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0"/>
      <c r="C123" s="200" t="s">
        <v>257</v>
      </c>
      <c r="D123" s="169"/>
      <c r="E123" s="173">
        <v>3.22</v>
      </c>
      <c r="F123" s="175"/>
      <c r="G123" s="175"/>
      <c r="H123" s="175"/>
      <c r="I123" s="175"/>
      <c r="J123" s="175"/>
      <c r="K123" s="175"/>
      <c r="L123" s="175"/>
      <c r="M123" s="175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144</v>
      </c>
      <c r="AF123" s="153">
        <v>1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0"/>
      <c r="C124" s="198" t="s">
        <v>280</v>
      </c>
      <c r="D124" s="165"/>
      <c r="E124" s="171">
        <v>3</v>
      </c>
      <c r="F124" s="175"/>
      <c r="G124" s="175"/>
      <c r="H124" s="175"/>
      <c r="I124" s="175"/>
      <c r="J124" s="175"/>
      <c r="K124" s="175"/>
      <c r="L124" s="175"/>
      <c r="M124" s="175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144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0"/>
      <c r="C125" s="200" t="s">
        <v>257</v>
      </c>
      <c r="D125" s="169"/>
      <c r="E125" s="173">
        <v>3</v>
      </c>
      <c r="F125" s="175"/>
      <c r="G125" s="175"/>
      <c r="H125" s="175"/>
      <c r="I125" s="175"/>
      <c r="J125" s="175"/>
      <c r="K125" s="175"/>
      <c r="L125" s="175"/>
      <c r="M125" s="175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144</v>
      </c>
      <c r="AF125" s="153">
        <v>1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198" t="s">
        <v>281</v>
      </c>
      <c r="D126" s="165"/>
      <c r="E126" s="171">
        <v>4.3600000000000003</v>
      </c>
      <c r="F126" s="175"/>
      <c r="G126" s="175"/>
      <c r="H126" s="175"/>
      <c r="I126" s="175"/>
      <c r="J126" s="175"/>
      <c r="K126" s="175"/>
      <c r="L126" s="175"/>
      <c r="M126" s="175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144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/>
      <c r="B127" s="160"/>
      <c r="C127" s="200" t="s">
        <v>257</v>
      </c>
      <c r="D127" s="169"/>
      <c r="E127" s="173">
        <v>4.3600000000000003</v>
      </c>
      <c r="F127" s="175"/>
      <c r="G127" s="175"/>
      <c r="H127" s="175"/>
      <c r="I127" s="175"/>
      <c r="J127" s="175"/>
      <c r="K127" s="175"/>
      <c r="L127" s="175"/>
      <c r="M127" s="175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144</v>
      </c>
      <c r="AF127" s="153">
        <v>1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/>
      <c r="B128" s="160"/>
      <c r="C128" s="198" t="s">
        <v>282</v>
      </c>
      <c r="D128" s="165"/>
      <c r="E128" s="171">
        <v>1.85</v>
      </c>
      <c r="F128" s="175"/>
      <c r="G128" s="175"/>
      <c r="H128" s="175"/>
      <c r="I128" s="175"/>
      <c r="J128" s="175"/>
      <c r="K128" s="175"/>
      <c r="L128" s="175"/>
      <c r="M128" s="175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144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0"/>
      <c r="C129" s="200" t="s">
        <v>257</v>
      </c>
      <c r="D129" s="169"/>
      <c r="E129" s="173">
        <v>1.85</v>
      </c>
      <c r="F129" s="175"/>
      <c r="G129" s="175"/>
      <c r="H129" s="175"/>
      <c r="I129" s="175"/>
      <c r="J129" s="175"/>
      <c r="K129" s="175"/>
      <c r="L129" s="175"/>
      <c r="M129" s="175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144</v>
      </c>
      <c r="AF129" s="153">
        <v>1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0"/>
      <c r="C130" s="198" t="s">
        <v>283</v>
      </c>
      <c r="D130" s="165"/>
      <c r="E130" s="171">
        <v>1.23</v>
      </c>
      <c r="F130" s="175"/>
      <c r="G130" s="175"/>
      <c r="H130" s="175"/>
      <c r="I130" s="175"/>
      <c r="J130" s="175"/>
      <c r="K130" s="175"/>
      <c r="L130" s="175"/>
      <c r="M130" s="175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144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0"/>
      <c r="C131" s="200" t="s">
        <v>257</v>
      </c>
      <c r="D131" s="169"/>
      <c r="E131" s="173">
        <v>1.23</v>
      </c>
      <c r="F131" s="175"/>
      <c r="G131" s="175"/>
      <c r="H131" s="175"/>
      <c r="I131" s="175"/>
      <c r="J131" s="175"/>
      <c r="K131" s="175"/>
      <c r="L131" s="175"/>
      <c r="M131" s="175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144</v>
      </c>
      <c r="AF131" s="153">
        <v>1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/>
      <c r="B132" s="160"/>
      <c r="C132" s="198" t="s">
        <v>284</v>
      </c>
      <c r="D132" s="165"/>
      <c r="E132" s="171">
        <v>3.32</v>
      </c>
      <c r="F132" s="175"/>
      <c r="G132" s="175"/>
      <c r="H132" s="175"/>
      <c r="I132" s="175"/>
      <c r="J132" s="175"/>
      <c r="K132" s="175"/>
      <c r="L132" s="175"/>
      <c r="M132" s="175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144</v>
      </c>
      <c r="AF132" s="153">
        <v>0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0"/>
      <c r="C133" s="200" t="s">
        <v>257</v>
      </c>
      <c r="D133" s="169"/>
      <c r="E133" s="173">
        <v>3.32</v>
      </c>
      <c r="F133" s="175"/>
      <c r="G133" s="175"/>
      <c r="H133" s="175"/>
      <c r="I133" s="175"/>
      <c r="J133" s="175"/>
      <c r="K133" s="175"/>
      <c r="L133" s="175"/>
      <c r="M133" s="175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144</v>
      </c>
      <c r="AF133" s="153">
        <v>1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0"/>
      <c r="C134" s="198" t="s">
        <v>285</v>
      </c>
      <c r="D134" s="165"/>
      <c r="E134" s="171">
        <v>4.7300000000000004</v>
      </c>
      <c r="F134" s="175"/>
      <c r="G134" s="175"/>
      <c r="H134" s="175"/>
      <c r="I134" s="175"/>
      <c r="J134" s="175"/>
      <c r="K134" s="175"/>
      <c r="L134" s="175"/>
      <c r="M134" s="175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144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0"/>
      <c r="C135" s="200" t="s">
        <v>257</v>
      </c>
      <c r="D135" s="169"/>
      <c r="E135" s="173">
        <v>4.7300000000000004</v>
      </c>
      <c r="F135" s="175"/>
      <c r="G135" s="175"/>
      <c r="H135" s="175"/>
      <c r="I135" s="175"/>
      <c r="J135" s="175"/>
      <c r="K135" s="175"/>
      <c r="L135" s="175"/>
      <c r="M135" s="175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144</v>
      </c>
      <c r="AF135" s="153">
        <v>1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198" t="s">
        <v>286</v>
      </c>
      <c r="D136" s="165"/>
      <c r="E136" s="171">
        <v>2.61</v>
      </c>
      <c r="F136" s="175"/>
      <c r="G136" s="175"/>
      <c r="H136" s="175"/>
      <c r="I136" s="175"/>
      <c r="J136" s="175"/>
      <c r="K136" s="175"/>
      <c r="L136" s="175"/>
      <c r="M136" s="175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144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0"/>
      <c r="C137" s="200" t="s">
        <v>257</v>
      </c>
      <c r="D137" s="169"/>
      <c r="E137" s="173">
        <v>2.61</v>
      </c>
      <c r="F137" s="175"/>
      <c r="G137" s="175"/>
      <c r="H137" s="175"/>
      <c r="I137" s="175"/>
      <c r="J137" s="175"/>
      <c r="K137" s="175"/>
      <c r="L137" s="175"/>
      <c r="M137" s="175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144</v>
      </c>
      <c r="AF137" s="153">
        <v>1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8" t="s">
        <v>287</v>
      </c>
      <c r="D138" s="165"/>
      <c r="E138" s="171">
        <v>2.61</v>
      </c>
      <c r="F138" s="175"/>
      <c r="G138" s="175"/>
      <c r="H138" s="175"/>
      <c r="I138" s="175"/>
      <c r="J138" s="175"/>
      <c r="K138" s="175"/>
      <c r="L138" s="175"/>
      <c r="M138" s="175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144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/>
      <c r="B139" s="160"/>
      <c r="C139" s="200" t="s">
        <v>257</v>
      </c>
      <c r="D139" s="169"/>
      <c r="E139" s="173">
        <v>2.61</v>
      </c>
      <c r="F139" s="175"/>
      <c r="G139" s="175"/>
      <c r="H139" s="175"/>
      <c r="I139" s="175"/>
      <c r="J139" s="175"/>
      <c r="K139" s="175"/>
      <c r="L139" s="175"/>
      <c r="M139" s="175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144</v>
      </c>
      <c r="AF139" s="153">
        <v>1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x14ac:dyDescent="0.2">
      <c r="A140" s="155" t="s">
        <v>139</v>
      </c>
      <c r="B140" s="161" t="s">
        <v>72</v>
      </c>
      <c r="C140" s="199" t="s">
        <v>73</v>
      </c>
      <c r="D140" s="166"/>
      <c r="E140" s="172"/>
      <c r="F140" s="176"/>
      <c r="G140" s="176">
        <f>SUMIF(AE141:AE225,"&lt;&gt;NOR",G141:G225)</f>
        <v>0</v>
      </c>
      <c r="H140" s="176"/>
      <c r="I140" s="176">
        <f>SUM(I141:I225)</f>
        <v>0</v>
      </c>
      <c r="J140" s="176"/>
      <c r="K140" s="176">
        <f>SUM(K141:K225)</f>
        <v>0</v>
      </c>
      <c r="L140" s="176"/>
      <c r="M140" s="176">
        <f>SUM(M141:M225)</f>
        <v>0</v>
      </c>
      <c r="N140" s="167"/>
      <c r="O140" s="167">
        <f>SUM(O141:O225)</f>
        <v>4.9250700000000007</v>
      </c>
      <c r="P140" s="167"/>
      <c r="Q140" s="167">
        <f>SUM(Q141:Q225)</f>
        <v>0</v>
      </c>
      <c r="R140" s="167"/>
      <c r="S140" s="167"/>
      <c r="T140" s="168"/>
      <c r="U140" s="167">
        <f>SUM(U141:U225)</f>
        <v>249.71</v>
      </c>
      <c r="AE140" t="s">
        <v>140</v>
      </c>
    </row>
    <row r="141" spans="1:60" outlineLevel="1" x14ac:dyDescent="0.2">
      <c r="A141" s="154">
        <v>28</v>
      </c>
      <c r="B141" s="160" t="s">
        <v>288</v>
      </c>
      <c r="C141" s="197" t="s">
        <v>289</v>
      </c>
      <c r="D141" s="162" t="s">
        <v>212</v>
      </c>
      <c r="E141" s="170">
        <v>57.652999999999999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63">
        <v>2.5649999999999999E-2</v>
      </c>
      <c r="O141" s="163">
        <f>ROUND(E141*N141,5)</f>
        <v>1.4787999999999999</v>
      </c>
      <c r="P141" s="163">
        <v>0</v>
      </c>
      <c r="Q141" s="163">
        <f>ROUND(E141*P141,5)</f>
        <v>0</v>
      </c>
      <c r="R141" s="163"/>
      <c r="S141" s="163"/>
      <c r="T141" s="164">
        <v>0.99</v>
      </c>
      <c r="U141" s="163">
        <f>ROUND(E141*T141,2)</f>
        <v>57.08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142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/>
      <c r="B142" s="160"/>
      <c r="C142" s="198" t="s">
        <v>252</v>
      </c>
      <c r="D142" s="165"/>
      <c r="E142" s="171"/>
      <c r="F142" s="175"/>
      <c r="G142" s="175"/>
      <c r="H142" s="175"/>
      <c r="I142" s="175"/>
      <c r="J142" s="175"/>
      <c r="K142" s="175"/>
      <c r="L142" s="175"/>
      <c r="M142" s="175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144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0"/>
      <c r="C143" s="198" t="s">
        <v>290</v>
      </c>
      <c r="D143" s="165"/>
      <c r="E143" s="171">
        <v>12.112500000000001</v>
      </c>
      <c r="F143" s="175"/>
      <c r="G143" s="175"/>
      <c r="H143" s="175"/>
      <c r="I143" s="175"/>
      <c r="J143" s="175"/>
      <c r="K143" s="175"/>
      <c r="L143" s="175"/>
      <c r="M143" s="175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144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/>
      <c r="B144" s="160"/>
      <c r="C144" s="198" t="s">
        <v>291</v>
      </c>
      <c r="D144" s="165"/>
      <c r="E144" s="171">
        <v>4.2249999999999996</v>
      </c>
      <c r="F144" s="175"/>
      <c r="G144" s="175"/>
      <c r="H144" s="175"/>
      <c r="I144" s="175"/>
      <c r="J144" s="175"/>
      <c r="K144" s="175"/>
      <c r="L144" s="175"/>
      <c r="M144" s="175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144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/>
      <c r="B145" s="160"/>
      <c r="C145" s="198" t="s">
        <v>292</v>
      </c>
      <c r="D145" s="165"/>
      <c r="E145" s="171">
        <v>17.788</v>
      </c>
      <c r="F145" s="175"/>
      <c r="G145" s="175"/>
      <c r="H145" s="175"/>
      <c r="I145" s="175"/>
      <c r="J145" s="175"/>
      <c r="K145" s="175"/>
      <c r="L145" s="175"/>
      <c r="M145" s="175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144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0"/>
      <c r="C146" s="198" t="s">
        <v>293</v>
      </c>
      <c r="D146" s="165"/>
      <c r="E146" s="171">
        <v>0.71</v>
      </c>
      <c r="F146" s="175"/>
      <c r="G146" s="175"/>
      <c r="H146" s="175"/>
      <c r="I146" s="175"/>
      <c r="J146" s="175"/>
      <c r="K146" s="175"/>
      <c r="L146" s="175"/>
      <c r="M146" s="175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144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0"/>
      <c r="C147" s="200" t="s">
        <v>257</v>
      </c>
      <c r="D147" s="169"/>
      <c r="E147" s="173">
        <v>34.835500000000003</v>
      </c>
      <c r="F147" s="175"/>
      <c r="G147" s="175"/>
      <c r="H147" s="175"/>
      <c r="I147" s="175"/>
      <c r="J147" s="175"/>
      <c r="K147" s="175"/>
      <c r="L147" s="175"/>
      <c r="M147" s="175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144</v>
      </c>
      <c r="AF147" s="153">
        <v>1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/>
      <c r="B148" s="160"/>
      <c r="C148" s="198" t="s">
        <v>258</v>
      </c>
      <c r="D148" s="165"/>
      <c r="E148" s="171"/>
      <c r="F148" s="175"/>
      <c r="G148" s="175"/>
      <c r="H148" s="175"/>
      <c r="I148" s="175"/>
      <c r="J148" s="175"/>
      <c r="K148" s="175"/>
      <c r="L148" s="175"/>
      <c r="M148" s="175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144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/>
      <c r="B149" s="160"/>
      <c r="C149" s="198" t="s">
        <v>294</v>
      </c>
      <c r="D149" s="165"/>
      <c r="E149" s="171">
        <v>22.817499999999999</v>
      </c>
      <c r="F149" s="175"/>
      <c r="G149" s="175"/>
      <c r="H149" s="175"/>
      <c r="I149" s="175"/>
      <c r="J149" s="175"/>
      <c r="K149" s="175"/>
      <c r="L149" s="175"/>
      <c r="M149" s="175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144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0"/>
      <c r="C150" s="200" t="s">
        <v>257</v>
      </c>
      <c r="D150" s="169"/>
      <c r="E150" s="173">
        <v>22.817499999999999</v>
      </c>
      <c r="F150" s="175"/>
      <c r="G150" s="175"/>
      <c r="H150" s="175"/>
      <c r="I150" s="175"/>
      <c r="J150" s="175"/>
      <c r="K150" s="175"/>
      <c r="L150" s="175"/>
      <c r="M150" s="175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144</v>
      </c>
      <c r="AF150" s="153">
        <v>1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>
        <v>29</v>
      </c>
      <c r="B151" s="160" t="s">
        <v>295</v>
      </c>
      <c r="C151" s="197" t="s">
        <v>296</v>
      </c>
      <c r="D151" s="162" t="s">
        <v>212</v>
      </c>
      <c r="E151" s="170">
        <v>19.262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21</v>
      </c>
      <c r="M151" s="175">
        <f>G151*(1+L151/100)</f>
        <v>0</v>
      </c>
      <c r="N151" s="163">
        <v>4.768E-2</v>
      </c>
      <c r="O151" s="163">
        <f>ROUND(E151*N151,5)</f>
        <v>0.91840999999999995</v>
      </c>
      <c r="P151" s="163">
        <v>0</v>
      </c>
      <c r="Q151" s="163">
        <f>ROUND(E151*P151,5)</f>
        <v>0</v>
      </c>
      <c r="R151" s="163"/>
      <c r="S151" s="163"/>
      <c r="T151" s="164">
        <v>1.2869999999999999</v>
      </c>
      <c r="U151" s="163">
        <f>ROUND(E151*T151,2)</f>
        <v>24.79</v>
      </c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142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0"/>
      <c r="C152" s="198" t="s">
        <v>252</v>
      </c>
      <c r="D152" s="165"/>
      <c r="E152" s="171"/>
      <c r="F152" s="175"/>
      <c r="G152" s="175"/>
      <c r="H152" s="175"/>
      <c r="I152" s="175"/>
      <c r="J152" s="175"/>
      <c r="K152" s="175"/>
      <c r="L152" s="175"/>
      <c r="M152" s="175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144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198" t="s">
        <v>297</v>
      </c>
      <c r="D153" s="165"/>
      <c r="E153" s="171">
        <v>6.0949999999999998</v>
      </c>
      <c r="F153" s="175"/>
      <c r="G153" s="175"/>
      <c r="H153" s="175"/>
      <c r="I153" s="175"/>
      <c r="J153" s="175"/>
      <c r="K153" s="175"/>
      <c r="L153" s="175"/>
      <c r="M153" s="175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144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0"/>
      <c r="C154" s="200" t="s">
        <v>257</v>
      </c>
      <c r="D154" s="169"/>
      <c r="E154" s="173">
        <v>6.0949999999999998</v>
      </c>
      <c r="F154" s="175"/>
      <c r="G154" s="175"/>
      <c r="H154" s="175"/>
      <c r="I154" s="175"/>
      <c r="J154" s="175"/>
      <c r="K154" s="175"/>
      <c r="L154" s="175"/>
      <c r="M154" s="175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144</v>
      </c>
      <c r="AF154" s="153">
        <v>1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/>
      <c r="B155" s="160"/>
      <c r="C155" s="198" t="s">
        <v>258</v>
      </c>
      <c r="D155" s="165"/>
      <c r="E155" s="171"/>
      <c r="F155" s="175"/>
      <c r="G155" s="175"/>
      <c r="H155" s="175"/>
      <c r="I155" s="175"/>
      <c r="J155" s="175"/>
      <c r="K155" s="175"/>
      <c r="L155" s="175"/>
      <c r="M155" s="175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144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0"/>
      <c r="C156" s="198" t="s">
        <v>298</v>
      </c>
      <c r="D156" s="165"/>
      <c r="E156" s="171">
        <v>13.167</v>
      </c>
      <c r="F156" s="175"/>
      <c r="G156" s="175"/>
      <c r="H156" s="175"/>
      <c r="I156" s="175"/>
      <c r="J156" s="175"/>
      <c r="K156" s="175"/>
      <c r="L156" s="175"/>
      <c r="M156" s="175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144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0"/>
      <c r="C157" s="200" t="s">
        <v>257</v>
      </c>
      <c r="D157" s="169"/>
      <c r="E157" s="173">
        <v>13.167</v>
      </c>
      <c r="F157" s="175"/>
      <c r="G157" s="175"/>
      <c r="H157" s="175"/>
      <c r="I157" s="175"/>
      <c r="J157" s="175"/>
      <c r="K157" s="175"/>
      <c r="L157" s="175"/>
      <c r="M157" s="175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144</v>
      </c>
      <c r="AF157" s="153">
        <v>1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>
        <v>30</v>
      </c>
      <c r="B158" s="160" t="s">
        <v>299</v>
      </c>
      <c r="C158" s="197" t="s">
        <v>300</v>
      </c>
      <c r="D158" s="162" t="s">
        <v>212</v>
      </c>
      <c r="E158" s="170">
        <v>26.948</v>
      </c>
      <c r="F158" s="174"/>
      <c r="G158" s="175">
        <f>ROUND(E158*F158,2)</f>
        <v>0</v>
      </c>
      <c r="H158" s="174"/>
      <c r="I158" s="175">
        <f>ROUND(E158*H158,2)</f>
        <v>0</v>
      </c>
      <c r="J158" s="174"/>
      <c r="K158" s="175">
        <f>ROUND(E158*J158,2)</f>
        <v>0</v>
      </c>
      <c r="L158" s="175">
        <v>21</v>
      </c>
      <c r="M158" s="175">
        <f>G158*(1+L158/100)</f>
        <v>0</v>
      </c>
      <c r="N158" s="163">
        <v>2.5860000000000001E-2</v>
      </c>
      <c r="O158" s="163">
        <f>ROUND(E158*N158,5)</f>
        <v>0.69688000000000005</v>
      </c>
      <c r="P158" s="163">
        <v>0</v>
      </c>
      <c r="Q158" s="163">
        <f>ROUND(E158*P158,5)</f>
        <v>0</v>
      </c>
      <c r="R158" s="163"/>
      <c r="S158" s="163"/>
      <c r="T158" s="164">
        <v>0.99</v>
      </c>
      <c r="U158" s="163">
        <f>ROUND(E158*T158,2)</f>
        <v>26.68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142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0"/>
      <c r="C159" s="198" t="s">
        <v>252</v>
      </c>
      <c r="D159" s="165"/>
      <c r="E159" s="171"/>
      <c r="F159" s="175"/>
      <c r="G159" s="175"/>
      <c r="H159" s="175"/>
      <c r="I159" s="175"/>
      <c r="J159" s="175"/>
      <c r="K159" s="175"/>
      <c r="L159" s="175"/>
      <c r="M159" s="175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144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/>
      <c r="B160" s="160"/>
      <c r="C160" s="198" t="s">
        <v>301</v>
      </c>
      <c r="D160" s="165"/>
      <c r="E160" s="171">
        <v>5.4489999999999998</v>
      </c>
      <c r="F160" s="175"/>
      <c r="G160" s="175"/>
      <c r="H160" s="175"/>
      <c r="I160" s="175"/>
      <c r="J160" s="175"/>
      <c r="K160" s="175"/>
      <c r="L160" s="175"/>
      <c r="M160" s="175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144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/>
      <c r="B161" s="160"/>
      <c r="C161" s="198" t="s">
        <v>302</v>
      </c>
      <c r="D161" s="165"/>
      <c r="E161" s="171">
        <v>4.7214999999999998</v>
      </c>
      <c r="F161" s="175"/>
      <c r="G161" s="175"/>
      <c r="H161" s="175"/>
      <c r="I161" s="175"/>
      <c r="J161" s="175"/>
      <c r="K161" s="175"/>
      <c r="L161" s="175"/>
      <c r="M161" s="175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144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/>
      <c r="B162" s="160"/>
      <c r="C162" s="198" t="s">
        <v>303</v>
      </c>
      <c r="D162" s="165"/>
      <c r="E162" s="171">
        <v>2.6545000000000001</v>
      </c>
      <c r="F162" s="175"/>
      <c r="G162" s="175"/>
      <c r="H162" s="175"/>
      <c r="I162" s="175"/>
      <c r="J162" s="175"/>
      <c r="K162" s="175"/>
      <c r="L162" s="175"/>
      <c r="M162" s="175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144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200" t="s">
        <v>257</v>
      </c>
      <c r="D163" s="169"/>
      <c r="E163" s="173">
        <v>12.824999999999999</v>
      </c>
      <c r="F163" s="175"/>
      <c r="G163" s="175"/>
      <c r="H163" s="175"/>
      <c r="I163" s="175"/>
      <c r="J163" s="175"/>
      <c r="K163" s="175"/>
      <c r="L163" s="175"/>
      <c r="M163" s="175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144</v>
      </c>
      <c r="AF163" s="153">
        <v>1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/>
      <c r="B164" s="160"/>
      <c r="C164" s="198" t="s">
        <v>258</v>
      </c>
      <c r="D164" s="165"/>
      <c r="E164" s="171"/>
      <c r="F164" s="175"/>
      <c r="G164" s="175"/>
      <c r="H164" s="175"/>
      <c r="I164" s="175"/>
      <c r="J164" s="175"/>
      <c r="K164" s="175"/>
      <c r="L164" s="175"/>
      <c r="M164" s="175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144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/>
      <c r="B165" s="160"/>
      <c r="C165" s="198" t="s">
        <v>304</v>
      </c>
      <c r="D165" s="165"/>
      <c r="E165" s="171">
        <v>6.181</v>
      </c>
      <c r="F165" s="175"/>
      <c r="G165" s="175"/>
      <c r="H165" s="175"/>
      <c r="I165" s="175"/>
      <c r="J165" s="175"/>
      <c r="K165" s="175"/>
      <c r="L165" s="175"/>
      <c r="M165" s="175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144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198" t="s">
        <v>305</v>
      </c>
      <c r="D166" s="165"/>
      <c r="E166" s="171">
        <v>4.7560000000000002</v>
      </c>
      <c r="F166" s="175"/>
      <c r="G166" s="175"/>
      <c r="H166" s="175"/>
      <c r="I166" s="175"/>
      <c r="J166" s="175"/>
      <c r="K166" s="175"/>
      <c r="L166" s="175"/>
      <c r="M166" s="175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144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/>
      <c r="B167" s="160"/>
      <c r="C167" s="198" t="s">
        <v>306</v>
      </c>
      <c r="D167" s="165"/>
      <c r="E167" s="171">
        <v>3.1859999999999999</v>
      </c>
      <c r="F167" s="175"/>
      <c r="G167" s="175"/>
      <c r="H167" s="175"/>
      <c r="I167" s="175"/>
      <c r="J167" s="175"/>
      <c r="K167" s="175"/>
      <c r="L167" s="175"/>
      <c r="M167" s="175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144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54"/>
      <c r="B168" s="160"/>
      <c r="C168" s="200" t="s">
        <v>257</v>
      </c>
      <c r="D168" s="169"/>
      <c r="E168" s="173">
        <v>14.122999999999999</v>
      </c>
      <c r="F168" s="175"/>
      <c r="G168" s="175"/>
      <c r="H168" s="175"/>
      <c r="I168" s="175"/>
      <c r="J168" s="175"/>
      <c r="K168" s="175"/>
      <c r="L168" s="175"/>
      <c r="M168" s="175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144</v>
      </c>
      <c r="AF168" s="153">
        <v>1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>
        <v>31</v>
      </c>
      <c r="B169" s="160" t="s">
        <v>307</v>
      </c>
      <c r="C169" s="197" t="s">
        <v>308</v>
      </c>
      <c r="D169" s="162" t="s">
        <v>212</v>
      </c>
      <c r="E169" s="170">
        <v>5.7750000000000004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21</v>
      </c>
      <c r="M169" s="175">
        <f>G169*(1+L169/100)</f>
        <v>0</v>
      </c>
      <c r="N169" s="163">
        <v>4.8099999999999997E-2</v>
      </c>
      <c r="O169" s="163">
        <f>ROUND(E169*N169,5)</f>
        <v>0.27778000000000003</v>
      </c>
      <c r="P169" s="163">
        <v>0</v>
      </c>
      <c r="Q169" s="163">
        <f>ROUND(E169*P169,5)</f>
        <v>0</v>
      </c>
      <c r="R169" s="163"/>
      <c r="S169" s="163"/>
      <c r="T169" s="164">
        <v>1.2869999999999999</v>
      </c>
      <c r="U169" s="163">
        <f>ROUND(E169*T169,2)</f>
        <v>7.43</v>
      </c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142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/>
      <c r="B170" s="160"/>
      <c r="C170" s="198" t="s">
        <v>252</v>
      </c>
      <c r="D170" s="165"/>
      <c r="E170" s="171"/>
      <c r="F170" s="175"/>
      <c r="G170" s="175"/>
      <c r="H170" s="175"/>
      <c r="I170" s="175"/>
      <c r="J170" s="175"/>
      <c r="K170" s="175"/>
      <c r="L170" s="175"/>
      <c r="M170" s="175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144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/>
      <c r="B171" s="160"/>
      <c r="C171" s="198" t="s">
        <v>309</v>
      </c>
      <c r="D171" s="165"/>
      <c r="E171" s="171">
        <v>5.7750000000000004</v>
      </c>
      <c r="F171" s="175"/>
      <c r="G171" s="175"/>
      <c r="H171" s="175"/>
      <c r="I171" s="175"/>
      <c r="J171" s="175"/>
      <c r="K171" s="175"/>
      <c r="L171" s="175"/>
      <c r="M171" s="175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144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0"/>
      <c r="C172" s="200" t="s">
        <v>257</v>
      </c>
      <c r="D172" s="169"/>
      <c r="E172" s="173">
        <v>5.7750000000000004</v>
      </c>
      <c r="F172" s="175"/>
      <c r="G172" s="175"/>
      <c r="H172" s="175"/>
      <c r="I172" s="175"/>
      <c r="J172" s="175"/>
      <c r="K172" s="175"/>
      <c r="L172" s="175"/>
      <c r="M172" s="175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144</v>
      </c>
      <c r="AF172" s="153">
        <v>1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ht="22.5" outlineLevel="1" x14ac:dyDescent="0.2">
      <c r="A173" s="154">
        <v>32</v>
      </c>
      <c r="B173" s="160" t="s">
        <v>310</v>
      </c>
      <c r="C173" s="197" t="s">
        <v>311</v>
      </c>
      <c r="D173" s="162" t="s">
        <v>212</v>
      </c>
      <c r="E173" s="170">
        <v>4.8274999999999997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63">
        <v>1.333E-2</v>
      </c>
      <c r="O173" s="163">
        <f>ROUND(E173*N173,5)</f>
        <v>6.4350000000000004E-2</v>
      </c>
      <c r="P173" s="163">
        <v>0</v>
      </c>
      <c r="Q173" s="163">
        <f>ROUND(E173*P173,5)</f>
        <v>0</v>
      </c>
      <c r="R173" s="163"/>
      <c r="S173" s="163"/>
      <c r="T173" s="164">
        <v>0.8</v>
      </c>
      <c r="U173" s="163">
        <f>ROUND(E173*T173,2)</f>
        <v>3.86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142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198" t="s">
        <v>312</v>
      </c>
      <c r="D174" s="165"/>
      <c r="E174" s="171"/>
      <c r="F174" s="175"/>
      <c r="G174" s="175"/>
      <c r="H174" s="175"/>
      <c r="I174" s="175"/>
      <c r="J174" s="175"/>
      <c r="K174" s="175"/>
      <c r="L174" s="175"/>
      <c r="M174" s="175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144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/>
      <c r="B175" s="160"/>
      <c r="C175" s="198" t="s">
        <v>313</v>
      </c>
      <c r="D175" s="165"/>
      <c r="E175" s="171">
        <v>2.12</v>
      </c>
      <c r="F175" s="175"/>
      <c r="G175" s="175"/>
      <c r="H175" s="175"/>
      <c r="I175" s="175"/>
      <c r="J175" s="175"/>
      <c r="K175" s="175"/>
      <c r="L175" s="175"/>
      <c r="M175" s="175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144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/>
      <c r="B176" s="160"/>
      <c r="C176" s="200" t="s">
        <v>257</v>
      </c>
      <c r="D176" s="169"/>
      <c r="E176" s="173">
        <v>2.12</v>
      </c>
      <c r="F176" s="175"/>
      <c r="G176" s="175"/>
      <c r="H176" s="175"/>
      <c r="I176" s="175"/>
      <c r="J176" s="175"/>
      <c r="K176" s="175"/>
      <c r="L176" s="175"/>
      <c r="M176" s="175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144</v>
      </c>
      <c r="AF176" s="153">
        <v>1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/>
      <c r="B177" s="160"/>
      <c r="C177" s="198" t="s">
        <v>314</v>
      </c>
      <c r="D177" s="165"/>
      <c r="E177" s="171"/>
      <c r="F177" s="175"/>
      <c r="G177" s="175"/>
      <c r="H177" s="175"/>
      <c r="I177" s="175"/>
      <c r="J177" s="175"/>
      <c r="K177" s="175"/>
      <c r="L177" s="175"/>
      <c r="M177" s="175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144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0"/>
      <c r="C178" s="198" t="s">
        <v>315</v>
      </c>
      <c r="D178" s="165"/>
      <c r="E178" s="171">
        <v>2.7075</v>
      </c>
      <c r="F178" s="175"/>
      <c r="G178" s="175"/>
      <c r="H178" s="175"/>
      <c r="I178" s="175"/>
      <c r="J178" s="175"/>
      <c r="K178" s="175"/>
      <c r="L178" s="175"/>
      <c r="M178" s="175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144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/>
      <c r="B179" s="160"/>
      <c r="C179" s="200" t="s">
        <v>257</v>
      </c>
      <c r="D179" s="169"/>
      <c r="E179" s="173">
        <v>2.7075</v>
      </c>
      <c r="F179" s="175"/>
      <c r="G179" s="175"/>
      <c r="H179" s="175"/>
      <c r="I179" s="175"/>
      <c r="J179" s="175"/>
      <c r="K179" s="175"/>
      <c r="L179" s="175"/>
      <c r="M179" s="175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144</v>
      </c>
      <c r="AF179" s="153">
        <v>1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ht="22.5" outlineLevel="1" x14ac:dyDescent="0.2">
      <c r="A180" s="154">
        <v>33</v>
      </c>
      <c r="B180" s="160" t="s">
        <v>316</v>
      </c>
      <c r="C180" s="197" t="s">
        <v>317</v>
      </c>
      <c r="D180" s="162" t="s">
        <v>212</v>
      </c>
      <c r="E180" s="170">
        <v>30.319500000000001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21</v>
      </c>
      <c r="M180" s="175">
        <f>G180*(1+L180/100)</f>
        <v>0</v>
      </c>
      <c r="N180" s="163">
        <v>1.3990000000000001E-2</v>
      </c>
      <c r="O180" s="163">
        <f>ROUND(E180*N180,5)</f>
        <v>0.42416999999999999</v>
      </c>
      <c r="P180" s="163">
        <v>0</v>
      </c>
      <c r="Q180" s="163">
        <f>ROUND(E180*P180,5)</f>
        <v>0</v>
      </c>
      <c r="R180" s="163"/>
      <c r="S180" s="163"/>
      <c r="T180" s="164">
        <v>0.8</v>
      </c>
      <c r="U180" s="163">
        <f>ROUND(E180*T180,2)</f>
        <v>24.26</v>
      </c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142</v>
      </c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/>
      <c r="B181" s="160"/>
      <c r="C181" s="198" t="s">
        <v>318</v>
      </c>
      <c r="D181" s="165"/>
      <c r="E181" s="171"/>
      <c r="F181" s="175"/>
      <c r="G181" s="175"/>
      <c r="H181" s="175"/>
      <c r="I181" s="175"/>
      <c r="J181" s="175"/>
      <c r="K181" s="175"/>
      <c r="L181" s="175"/>
      <c r="M181" s="175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144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/>
      <c r="B182" s="160"/>
      <c r="C182" s="198" t="s">
        <v>319</v>
      </c>
      <c r="D182" s="165"/>
      <c r="E182" s="171">
        <v>5.2874999999999996</v>
      </c>
      <c r="F182" s="175"/>
      <c r="G182" s="175"/>
      <c r="H182" s="175"/>
      <c r="I182" s="175"/>
      <c r="J182" s="175"/>
      <c r="K182" s="175"/>
      <c r="L182" s="175"/>
      <c r="M182" s="175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144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54"/>
      <c r="B183" s="160"/>
      <c r="C183" s="200" t="s">
        <v>257</v>
      </c>
      <c r="D183" s="169"/>
      <c r="E183" s="173">
        <v>5.2874999999999996</v>
      </c>
      <c r="F183" s="175"/>
      <c r="G183" s="175"/>
      <c r="H183" s="175"/>
      <c r="I183" s="175"/>
      <c r="J183" s="175"/>
      <c r="K183" s="175"/>
      <c r="L183" s="175"/>
      <c r="M183" s="175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144</v>
      </c>
      <c r="AF183" s="153">
        <v>1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/>
      <c r="B184" s="160"/>
      <c r="C184" s="198" t="s">
        <v>320</v>
      </c>
      <c r="D184" s="165"/>
      <c r="E184" s="171"/>
      <c r="F184" s="175"/>
      <c r="G184" s="175"/>
      <c r="H184" s="175"/>
      <c r="I184" s="175"/>
      <c r="J184" s="175"/>
      <c r="K184" s="175"/>
      <c r="L184" s="175"/>
      <c r="M184" s="175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144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/>
      <c r="B185" s="160"/>
      <c r="C185" s="198" t="s">
        <v>321</v>
      </c>
      <c r="D185" s="165"/>
      <c r="E185" s="171">
        <v>6.984</v>
      </c>
      <c r="F185" s="175"/>
      <c r="G185" s="175"/>
      <c r="H185" s="175"/>
      <c r="I185" s="175"/>
      <c r="J185" s="175"/>
      <c r="K185" s="175"/>
      <c r="L185" s="175"/>
      <c r="M185" s="175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144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0"/>
      <c r="C186" s="200" t="s">
        <v>257</v>
      </c>
      <c r="D186" s="169"/>
      <c r="E186" s="173">
        <v>6.984</v>
      </c>
      <c r="F186" s="175"/>
      <c r="G186" s="175"/>
      <c r="H186" s="175"/>
      <c r="I186" s="175"/>
      <c r="J186" s="175"/>
      <c r="K186" s="175"/>
      <c r="L186" s="175"/>
      <c r="M186" s="175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144</v>
      </c>
      <c r="AF186" s="153">
        <v>1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/>
      <c r="B187" s="160"/>
      <c r="C187" s="198" t="s">
        <v>322</v>
      </c>
      <c r="D187" s="165"/>
      <c r="E187" s="171"/>
      <c r="F187" s="175"/>
      <c r="G187" s="175"/>
      <c r="H187" s="175"/>
      <c r="I187" s="175"/>
      <c r="J187" s="175"/>
      <c r="K187" s="175"/>
      <c r="L187" s="175"/>
      <c r="M187" s="175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144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0"/>
      <c r="C188" s="198" t="s">
        <v>323</v>
      </c>
      <c r="D188" s="165"/>
      <c r="E188" s="171">
        <v>10.848000000000001</v>
      </c>
      <c r="F188" s="175"/>
      <c r="G188" s="175"/>
      <c r="H188" s="175"/>
      <c r="I188" s="175"/>
      <c r="J188" s="175"/>
      <c r="K188" s="175"/>
      <c r="L188" s="175"/>
      <c r="M188" s="175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144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54"/>
      <c r="B189" s="160"/>
      <c r="C189" s="200" t="s">
        <v>257</v>
      </c>
      <c r="D189" s="169"/>
      <c r="E189" s="173">
        <v>10.848000000000001</v>
      </c>
      <c r="F189" s="175"/>
      <c r="G189" s="175"/>
      <c r="H189" s="175"/>
      <c r="I189" s="175"/>
      <c r="J189" s="175"/>
      <c r="K189" s="175"/>
      <c r="L189" s="175"/>
      <c r="M189" s="175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144</v>
      </c>
      <c r="AF189" s="153">
        <v>1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/>
      <c r="B190" s="160"/>
      <c r="C190" s="198" t="s">
        <v>324</v>
      </c>
      <c r="D190" s="165"/>
      <c r="E190" s="171"/>
      <c r="F190" s="175"/>
      <c r="G190" s="175"/>
      <c r="H190" s="175"/>
      <c r="I190" s="175"/>
      <c r="J190" s="175"/>
      <c r="K190" s="175"/>
      <c r="L190" s="175"/>
      <c r="M190" s="175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144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/>
      <c r="B191" s="160"/>
      <c r="C191" s="198" t="s">
        <v>325</v>
      </c>
      <c r="D191" s="165"/>
      <c r="E191" s="171">
        <v>7.2</v>
      </c>
      <c r="F191" s="175"/>
      <c r="G191" s="175"/>
      <c r="H191" s="175"/>
      <c r="I191" s="175"/>
      <c r="J191" s="175"/>
      <c r="K191" s="175"/>
      <c r="L191" s="175"/>
      <c r="M191" s="175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144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54"/>
      <c r="B192" s="160"/>
      <c r="C192" s="200" t="s">
        <v>257</v>
      </c>
      <c r="D192" s="169"/>
      <c r="E192" s="173">
        <v>7.2</v>
      </c>
      <c r="F192" s="175"/>
      <c r="G192" s="175"/>
      <c r="H192" s="175"/>
      <c r="I192" s="175"/>
      <c r="J192" s="175"/>
      <c r="K192" s="175"/>
      <c r="L192" s="175"/>
      <c r="M192" s="175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144</v>
      </c>
      <c r="AF192" s="153">
        <v>1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ht="22.5" outlineLevel="1" x14ac:dyDescent="0.2">
      <c r="A193" s="154">
        <v>34</v>
      </c>
      <c r="B193" s="160" t="s">
        <v>326</v>
      </c>
      <c r="C193" s="197" t="s">
        <v>327</v>
      </c>
      <c r="D193" s="162" t="s">
        <v>212</v>
      </c>
      <c r="E193" s="170">
        <v>1.92</v>
      </c>
      <c r="F193" s="174"/>
      <c r="G193" s="175">
        <f>ROUND(E193*F193,2)</f>
        <v>0</v>
      </c>
      <c r="H193" s="174"/>
      <c r="I193" s="175">
        <f>ROUND(E193*H193,2)</f>
        <v>0</v>
      </c>
      <c r="J193" s="174"/>
      <c r="K193" s="175">
        <f>ROUND(E193*J193,2)</f>
        <v>0</v>
      </c>
      <c r="L193" s="175">
        <v>21</v>
      </c>
      <c r="M193" s="175">
        <f>G193*(1+L193/100)</f>
        <v>0</v>
      </c>
      <c r="N193" s="163">
        <v>1.107E-2</v>
      </c>
      <c r="O193" s="163">
        <f>ROUND(E193*N193,5)</f>
        <v>2.1250000000000002E-2</v>
      </c>
      <c r="P193" s="163">
        <v>0</v>
      </c>
      <c r="Q193" s="163">
        <f>ROUND(E193*P193,5)</f>
        <v>0</v>
      </c>
      <c r="R193" s="163"/>
      <c r="S193" s="163"/>
      <c r="T193" s="164">
        <v>0.74</v>
      </c>
      <c r="U193" s="163">
        <f>ROUND(E193*T193,2)</f>
        <v>1.42</v>
      </c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142</v>
      </c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54"/>
      <c r="B194" s="160"/>
      <c r="C194" s="198" t="s">
        <v>324</v>
      </c>
      <c r="D194" s="165"/>
      <c r="E194" s="171"/>
      <c r="F194" s="175"/>
      <c r="G194" s="175"/>
      <c r="H194" s="175"/>
      <c r="I194" s="175"/>
      <c r="J194" s="175"/>
      <c r="K194" s="175"/>
      <c r="L194" s="175"/>
      <c r="M194" s="175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144</v>
      </c>
      <c r="AF194" s="153">
        <v>0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54"/>
      <c r="B195" s="160"/>
      <c r="C195" s="198" t="s">
        <v>328</v>
      </c>
      <c r="D195" s="165"/>
      <c r="E195" s="171">
        <v>1.92</v>
      </c>
      <c r="F195" s="175"/>
      <c r="G195" s="175"/>
      <c r="H195" s="175"/>
      <c r="I195" s="175"/>
      <c r="J195" s="175"/>
      <c r="K195" s="175"/>
      <c r="L195" s="175"/>
      <c r="M195" s="175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144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54"/>
      <c r="B196" s="160"/>
      <c r="C196" s="200" t="s">
        <v>257</v>
      </c>
      <c r="D196" s="169"/>
      <c r="E196" s="173">
        <v>1.92</v>
      </c>
      <c r="F196" s="175"/>
      <c r="G196" s="175"/>
      <c r="H196" s="175"/>
      <c r="I196" s="175"/>
      <c r="J196" s="175"/>
      <c r="K196" s="175"/>
      <c r="L196" s="175"/>
      <c r="M196" s="175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144</v>
      </c>
      <c r="AF196" s="153">
        <v>1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ht="22.5" outlineLevel="1" x14ac:dyDescent="0.2">
      <c r="A197" s="154">
        <v>35</v>
      </c>
      <c r="B197" s="160" t="s">
        <v>329</v>
      </c>
      <c r="C197" s="197" t="s">
        <v>330</v>
      </c>
      <c r="D197" s="162" t="s">
        <v>331</v>
      </c>
      <c r="E197" s="170">
        <v>2</v>
      </c>
      <c r="F197" s="174"/>
      <c r="G197" s="175">
        <f>ROUND(E197*F197,2)</f>
        <v>0</v>
      </c>
      <c r="H197" s="174"/>
      <c r="I197" s="175">
        <f>ROUND(E197*H197,2)</f>
        <v>0</v>
      </c>
      <c r="J197" s="174"/>
      <c r="K197" s="175">
        <f>ROUND(E197*J197,2)</f>
        <v>0</v>
      </c>
      <c r="L197" s="175">
        <v>21</v>
      </c>
      <c r="M197" s="175">
        <f>G197*(1+L197/100)</f>
        <v>0</v>
      </c>
      <c r="N197" s="163">
        <v>6.4999999999999997E-4</v>
      </c>
      <c r="O197" s="163">
        <f>ROUND(E197*N197,5)</f>
        <v>1.2999999999999999E-3</v>
      </c>
      <c r="P197" s="163">
        <v>0</v>
      </c>
      <c r="Q197" s="163">
        <f>ROUND(E197*P197,5)</f>
        <v>0</v>
      </c>
      <c r="R197" s="163"/>
      <c r="S197" s="163"/>
      <c r="T197" s="164">
        <v>2</v>
      </c>
      <c r="U197" s="163">
        <f>ROUND(E197*T197,2)</f>
        <v>4</v>
      </c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142</v>
      </c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ht="22.5" outlineLevel="1" x14ac:dyDescent="0.2">
      <c r="A198" s="154">
        <v>36</v>
      </c>
      <c r="B198" s="160" t="s">
        <v>332</v>
      </c>
      <c r="C198" s="197" t="s">
        <v>333</v>
      </c>
      <c r="D198" s="162" t="s">
        <v>212</v>
      </c>
      <c r="E198" s="170">
        <v>83.84</v>
      </c>
      <c r="F198" s="174"/>
      <c r="G198" s="175">
        <f>ROUND(E198*F198,2)</f>
        <v>0</v>
      </c>
      <c r="H198" s="174"/>
      <c r="I198" s="175">
        <f>ROUND(E198*H198,2)</f>
        <v>0</v>
      </c>
      <c r="J198" s="174"/>
      <c r="K198" s="175">
        <f>ROUND(E198*J198,2)</f>
        <v>0</v>
      </c>
      <c r="L198" s="175">
        <v>21</v>
      </c>
      <c r="M198" s="175">
        <f>G198*(1+L198/100)</f>
        <v>0</v>
      </c>
      <c r="N198" s="163">
        <v>1.243E-2</v>
      </c>
      <c r="O198" s="163">
        <f>ROUND(E198*N198,5)</f>
        <v>1.04213</v>
      </c>
      <c r="P198" s="163">
        <v>0</v>
      </c>
      <c r="Q198" s="163">
        <f>ROUND(E198*P198,5)</f>
        <v>0</v>
      </c>
      <c r="R198" s="163"/>
      <c r="S198" s="163"/>
      <c r="T198" s="164">
        <v>0.95</v>
      </c>
      <c r="U198" s="163">
        <f>ROUND(E198*T198,2)</f>
        <v>79.650000000000006</v>
      </c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142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54"/>
      <c r="B199" s="160"/>
      <c r="C199" s="198" t="s">
        <v>277</v>
      </c>
      <c r="D199" s="165"/>
      <c r="E199" s="171"/>
      <c r="F199" s="175"/>
      <c r="G199" s="175"/>
      <c r="H199" s="175"/>
      <c r="I199" s="175"/>
      <c r="J199" s="175"/>
      <c r="K199" s="175"/>
      <c r="L199" s="175"/>
      <c r="M199" s="175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144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/>
      <c r="B200" s="160"/>
      <c r="C200" s="198" t="s">
        <v>334</v>
      </c>
      <c r="D200" s="165"/>
      <c r="E200" s="171">
        <v>32.729999999999997</v>
      </c>
      <c r="F200" s="175"/>
      <c r="G200" s="175"/>
      <c r="H200" s="175"/>
      <c r="I200" s="175"/>
      <c r="J200" s="175"/>
      <c r="K200" s="175"/>
      <c r="L200" s="175"/>
      <c r="M200" s="175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144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/>
      <c r="B201" s="160"/>
      <c r="C201" s="200" t="s">
        <v>257</v>
      </c>
      <c r="D201" s="169"/>
      <c r="E201" s="173">
        <v>32.729999999999997</v>
      </c>
      <c r="F201" s="175"/>
      <c r="G201" s="175"/>
      <c r="H201" s="175"/>
      <c r="I201" s="175"/>
      <c r="J201" s="175"/>
      <c r="K201" s="175"/>
      <c r="L201" s="175"/>
      <c r="M201" s="175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144</v>
      </c>
      <c r="AF201" s="153">
        <v>1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54"/>
      <c r="B202" s="160"/>
      <c r="C202" s="198" t="s">
        <v>335</v>
      </c>
      <c r="D202" s="165"/>
      <c r="E202" s="171">
        <v>3.52</v>
      </c>
      <c r="F202" s="175"/>
      <c r="G202" s="175"/>
      <c r="H202" s="175"/>
      <c r="I202" s="175"/>
      <c r="J202" s="175"/>
      <c r="K202" s="175"/>
      <c r="L202" s="175"/>
      <c r="M202" s="175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144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54"/>
      <c r="B203" s="160"/>
      <c r="C203" s="200" t="s">
        <v>257</v>
      </c>
      <c r="D203" s="169"/>
      <c r="E203" s="173">
        <v>3.52</v>
      </c>
      <c r="F203" s="175"/>
      <c r="G203" s="175"/>
      <c r="H203" s="175"/>
      <c r="I203" s="175"/>
      <c r="J203" s="175"/>
      <c r="K203" s="175"/>
      <c r="L203" s="175"/>
      <c r="M203" s="175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144</v>
      </c>
      <c r="AF203" s="153">
        <v>1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54"/>
      <c r="B204" s="160"/>
      <c r="C204" s="198" t="s">
        <v>336</v>
      </c>
      <c r="D204" s="165"/>
      <c r="E204" s="171">
        <v>9.3699999999999992</v>
      </c>
      <c r="F204" s="175"/>
      <c r="G204" s="175"/>
      <c r="H204" s="175"/>
      <c r="I204" s="175"/>
      <c r="J204" s="175"/>
      <c r="K204" s="175"/>
      <c r="L204" s="175"/>
      <c r="M204" s="175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144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54"/>
      <c r="B205" s="160"/>
      <c r="C205" s="200" t="s">
        <v>257</v>
      </c>
      <c r="D205" s="169"/>
      <c r="E205" s="173">
        <v>9.3699999999999992</v>
      </c>
      <c r="F205" s="175"/>
      <c r="G205" s="175"/>
      <c r="H205" s="175"/>
      <c r="I205" s="175"/>
      <c r="J205" s="175"/>
      <c r="K205" s="175"/>
      <c r="L205" s="175"/>
      <c r="M205" s="175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144</v>
      </c>
      <c r="AF205" s="153">
        <v>1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54"/>
      <c r="B206" s="160"/>
      <c r="C206" s="198" t="s">
        <v>337</v>
      </c>
      <c r="D206" s="165"/>
      <c r="E206" s="171">
        <v>5.64</v>
      </c>
      <c r="F206" s="175"/>
      <c r="G206" s="175"/>
      <c r="H206" s="175"/>
      <c r="I206" s="175"/>
      <c r="J206" s="175"/>
      <c r="K206" s="175"/>
      <c r="L206" s="175"/>
      <c r="M206" s="175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144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54"/>
      <c r="B207" s="160"/>
      <c r="C207" s="200" t="s">
        <v>257</v>
      </c>
      <c r="D207" s="169"/>
      <c r="E207" s="173">
        <v>5.64</v>
      </c>
      <c r="F207" s="175"/>
      <c r="G207" s="175"/>
      <c r="H207" s="175"/>
      <c r="I207" s="175"/>
      <c r="J207" s="175"/>
      <c r="K207" s="175"/>
      <c r="L207" s="175"/>
      <c r="M207" s="175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144</v>
      </c>
      <c r="AF207" s="153">
        <v>1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54"/>
      <c r="B208" s="160"/>
      <c r="C208" s="198" t="s">
        <v>338</v>
      </c>
      <c r="D208" s="165"/>
      <c r="E208" s="171">
        <v>4.82</v>
      </c>
      <c r="F208" s="175"/>
      <c r="G208" s="175"/>
      <c r="H208" s="175"/>
      <c r="I208" s="175"/>
      <c r="J208" s="175"/>
      <c r="K208" s="175"/>
      <c r="L208" s="175"/>
      <c r="M208" s="175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144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54"/>
      <c r="B209" s="160"/>
      <c r="C209" s="200" t="s">
        <v>257</v>
      </c>
      <c r="D209" s="169"/>
      <c r="E209" s="173">
        <v>4.82</v>
      </c>
      <c r="F209" s="175"/>
      <c r="G209" s="175"/>
      <c r="H209" s="175"/>
      <c r="I209" s="175"/>
      <c r="J209" s="175"/>
      <c r="K209" s="175"/>
      <c r="L209" s="175"/>
      <c r="M209" s="175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144</v>
      </c>
      <c r="AF209" s="153">
        <v>1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/>
      <c r="B210" s="160"/>
      <c r="C210" s="198" t="s">
        <v>339</v>
      </c>
      <c r="D210" s="165"/>
      <c r="E210" s="171">
        <v>14.36</v>
      </c>
      <c r="F210" s="175"/>
      <c r="G210" s="175"/>
      <c r="H210" s="175"/>
      <c r="I210" s="175"/>
      <c r="J210" s="175"/>
      <c r="K210" s="175"/>
      <c r="L210" s="175"/>
      <c r="M210" s="175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144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54"/>
      <c r="B211" s="160"/>
      <c r="C211" s="200" t="s">
        <v>257</v>
      </c>
      <c r="D211" s="169"/>
      <c r="E211" s="173">
        <v>14.36</v>
      </c>
      <c r="F211" s="175"/>
      <c r="G211" s="175"/>
      <c r="H211" s="175"/>
      <c r="I211" s="175"/>
      <c r="J211" s="175"/>
      <c r="K211" s="175"/>
      <c r="L211" s="175"/>
      <c r="M211" s="175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144</v>
      </c>
      <c r="AF211" s="153">
        <v>1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54"/>
      <c r="B212" s="160"/>
      <c r="C212" s="198" t="s">
        <v>340</v>
      </c>
      <c r="D212" s="165"/>
      <c r="E212" s="171">
        <v>13.4</v>
      </c>
      <c r="F212" s="175"/>
      <c r="G212" s="175"/>
      <c r="H212" s="175"/>
      <c r="I212" s="175"/>
      <c r="J212" s="175"/>
      <c r="K212" s="175"/>
      <c r="L212" s="175"/>
      <c r="M212" s="175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144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54"/>
      <c r="B213" s="160"/>
      <c r="C213" s="200" t="s">
        <v>257</v>
      </c>
      <c r="D213" s="169"/>
      <c r="E213" s="173">
        <v>13.4</v>
      </c>
      <c r="F213" s="175"/>
      <c r="G213" s="175"/>
      <c r="H213" s="175"/>
      <c r="I213" s="175"/>
      <c r="J213" s="175"/>
      <c r="K213" s="175"/>
      <c r="L213" s="175"/>
      <c r="M213" s="175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144</v>
      </c>
      <c r="AF213" s="153">
        <v>1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>
        <v>37</v>
      </c>
      <c r="B214" s="160" t="s">
        <v>341</v>
      </c>
      <c r="C214" s="197" t="s">
        <v>342</v>
      </c>
      <c r="D214" s="162" t="s">
        <v>212</v>
      </c>
      <c r="E214" s="170">
        <v>35.42</v>
      </c>
      <c r="F214" s="174"/>
      <c r="G214" s="175">
        <f>ROUND(E214*F214,2)</f>
        <v>0</v>
      </c>
      <c r="H214" s="174"/>
      <c r="I214" s="175">
        <f>ROUND(E214*H214,2)</f>
        <v>0</v>
      </c>
      <c r="J214" s="174"/>
      <c r="K214" s="175">
        <f>ROUND(E214*J214,2)</f>
        <v>0</v>
      </c>
      <c r="L214" s="175">
        <v>21</v>
      </c>
      <c r="M214" s="175">
        <f>G214*(1+L214/100)</f>
        <v>0</v>
      </c>
      <c r="N214" s="163">
        <v>0</v>
      </c>
      <c r="O214" s="163">
        <f>ROUND(E214*N214,5)</f>
        <v>0</v>
      </c>
      <c r="P214" s="163">
        <v>0</v>
      </c>
      <c r="Q214" s="163">
        <f>ROUND(E214*P214,5)</f>
        <v>0</v>
      </c>
      <c r="R214" s="163"/>
      <c r="S214" s="163"/>
      <c r="T214" s="164">
        <v>0.57999999999999996</v>
      </c>
      <c r="U214" s="163">
        <f>ROUND(E214*T214,2)</f>
        <v>20.54</v>
      </c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142</v>
      </c>
      <c r="AF214" s="153"/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54"/>
      <c r="B215" s="160"/>
      <c r="C215" s="198" t="s">
        <v>277</v>
      </c>
      <c r="D215" s="165"/>
      <c r="E215" s="171"/>
      <c r="F215" s="175"/>
      <c r="G215" s="175"/>
      <c r="H215" s="175"/>
      <c r="I215" s="175"/>
      <c r="J215" s="175"/>
      <c r="K215" s="175"/>
      <c r="L215" s="175"/>
      <c r="M215" s="175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144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54"/>
      <c r="B216" s="160"/>
      <c r="C216" s="198" t="s">
        <v>343</v>
      </c>
      <c r="D216" s="165"/>
      <c r="E216" s="171">
        <v>12.07</v>
      </c>
      <c r="F216" s="175"/>
      <c r="G216" s="175"/>
      <c r="H216" s="175"/>
      <c r="I216" s="175"/>
      <c r="J216" s="175"/>
      <c r="K216" s="175"/>
      <c r="L216" s="175"/>
      <c r="M216" s="175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144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54"/>
      <c r="B217" s="160"/>
      <c r="C217" s="200" t="s">
        <v>257</v>
      </c>
      <c r="D217" s="169"/>
      <c r="E217" s="173">
        <v>12.07</v>
      </c>
      <c r="F217" s="175"/>
      <c r="G217" s="175"/>
      <c r="H217" s="175"/>
      <c r="I217" s="175"/>
      <c r="J217" s="175"/>
      <c r="K217" s="175"/>
      <c r="L217" s="175"/>
      <c r="M217" s="175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144</v>
      </c>
      <c r="AF217" s="153">
        <v>1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54"/>
      <c r="B218" s="160"/>
      <c r="C218" s="198" t="s">
        <v>335</v>
      </c>
      <c r="D218" s="165"/>
      <c r="E218" s="171">
        <v>3.52</v>
      </c>
      <c r="F218" s="175"/>
      <c r="G218" s="175"/>
      <c r="H218" s="175"/>
      <c r="I218" s="175"/>
      <c r="J218" s="175"/>
      <c r="K218" s="175"/>
      <c r="L218" s="175"/>
      <c r="M218" s="175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144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54"/>
      <c r="B219" s="160"/>
      <c r="C219" s="200" t="s">
        <v>257</v>
      </c>
      <c r="D219" s="169"/>
      <c r="E219" s="173">
        <v>3.52</v>
      </c>
      <c r="F219" s="175"/>
      <c r="G219" s="175"/>
      <c r="H219" s="175"/>
      <c r="I219" s="175"/>
      <c r="J219" s="175"/>
      <c r="K219" s="175"/>
      <c r="L219" s="175"/>
      <c r="M219" s="175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144</v>
      </c>
      <c r="AF219" s="153">
        <v>1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54"/>
      <c r="B220" s="160"/>
      <c r="C220" s="198" t="s">
        <v>336</v>
      </c>
      <c r="D220" s="165"/>
      <c r="E220" s="171">
        <v>9.3699999999999992</v>
      </c>
      <c r="F220" s="175"/>
      <c r="G220" s="175"/>
      <c r="H220" s="175"/>
      <c r="I220" s="175"/>
      <c r="J220" s="175"/>
      <c r="K220" s="175"/>
      <c r="L220" s="175"/>
      <c r="M220" s="175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144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54"/>
      <c r="B221" s="160"/>
      <c r="C221" s="200" t="s">
        <v>257</v>
      </c>
      <c r="D221" s="169"/>
      <c r="E221" s="173">
        <v>9.3699999999999992</v>
      </c>
      <c r="F221" s="175"/>
      <c r="G221" s="175"/>
      <c r="H221" s="175"/>
      <c r="I221" s="175"/>
      <c r="J221" s="175"/>
      <c r="K221" s="175"/>
      <c r="L221" s="175"/>
      <c r="M221" s="175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144</v>
      </c>
      <c r="AF221" s="153">
        <v>1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54"/>
      <c r="B222" s="160"/>
      <c r="C222" s="198" t="s">
        <v>337</v>
      </c>
      <c r="D222" s="165"/>
      <c r="E222" s="171">
        <v>5.64</v>
      </c>
      <c r="F222" s="175"/>
      <c r="G222" s="175"/>
      <c r="H222" s="175"/>
      <c r="I222" s="175"/>
      <c r="J222" s="175"/>
      <c r="K222" s="175"/>
      <c r="L222" s="175"/>
      <c r="M222" s="175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144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54"/>
      <c r="B223" s="160"/>
      <c r="C223" s="200" t="s">
        <v>257</v>
      </c>
      <c r="D223" s="169"/>
      <c r="E223" s="173">
        <v>5.64</v>
      </c>
      <c r="F223" s="175"/>
      <c r="G223" s="175"/>
      <c r="H223" s="175"/>
      <c r="I223" s="175"/>
      <c r="J223" s="175"/>
      <c r="K223" s="175"/>
      <c r="L223" s="175"/>
      <c r="M223" s="175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144</v>
      </c>
      <c r="AF223" s="153">
        <v>1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54"/>
      <c r="B224" s="160"/>
      <c r="C224" s="198" t="s">
        <v>338</v>
      </c>
      <c r="D224" s="165"/>
      <c r="E224" s="171">
        <v>4.82</v>
      </c>
      <c r="F224" s="175"/>
      <c r="G224" s="175"/>
      <c r="H224" s="175"/>
      <c r="I224" s="175"/>
      <c r="J224" s="175"/>
      <c r="K224" s="175"/>
      <c r="L224" s="175"/>
      <c r="M224" s="175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144</v>
      </c>
      <c r="AF224" s="153">
        <v>0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54"/>
      <c r="B225" s="160"/>
      <c r="C225" s="200" t="s">
        <v>257</v>
      </c>
      <c r="D225" s="169"/>
      <c r="E225" s="173">
        <v>4.82</v>
      </c>
      <c r="F225" s="175"/>
      <c r="G225" s="175"/>
      <c r="H225" s="175"/>
      <c r="I225" s="175"/>
      <c r="J225" s="175"/>
      <c r="K225" s="175"/>
      <c r="L225" s="175"/>
      <c r="M225" s="175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144</v>
      </c>
      <c r="AF225" s="153">
        <v>1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x14ac:dyDescent="0.2">
      <c r="A226" s="155" t="s">
        <v>139</v>
      </c>
      <c r="B226" s="161" t="s">
        <v>74</v>
      </c>
      <c r="C226" s="199" t="s">
        <v>75</v>
      </c>
      <c r="D226" s="166"/>
      <c r="E226" s="172"/>
      <c r="F226" s="176"/>
      <c r="G226" s="176">
        <f>SUMIF(AE227:AE281,"&lt;&gt;NOR",G227:G281)</f>
        <v>0</v>
      </c>
      <c r="H226" s="176"/>
      <c r="I226" s="176">
        <f>SUM(I227:I281)</f>
        <v>0</v>
      </c>
      <c r="J226" s="176"/>
      <c r="K226" s="176">
        <f>SUM(K227:K281)</f>
        <v>0</v>
      </c>
      <c r="L226" s="176"/>
      <c r="M226" s="176">
        <f>SUM(M227:M281)</f>
        <v>0</v>
      </c>
      <c r="N226" s="167"/>
      <c r="O226" s="167">
        <f>SUM(O227:O281)</f>
        <v>12.227019999999998</v>
      </c>
      <c r="P226" s="167"/>
      <c r="Q226" s="167">
        <f>SUM(Q227:Q281)</f>
        <v>0</v>
      </c>
      <c r="R226" s="167"/>
      <c r="S226" s="167"/>
      <c r="T226" s="168"/>
      <c r="U226" s="167">
        <f>SUM(U227:U281)</f>
        <v>223.39999999999998</v>
      </c>
      <c r="AE226" t="s">
        <v>140</v>
      </c>
    </row>
    <row r="227" spans="1:60" outlineLevel="1" x14ac:dyDescent="0.2">
      <c r="A227" s="154">
        <v>38</v>
      </c>
      <c r="B227" s="160" t="s">
        <v>344</v>
      </c>
      <c r="C227" s="197" t="s">
        <v>345</v>
      </c>
      <c r="D227" s="162" t="s">
        <v>212</v>
      </c>
      <c r="E227" s="170">
        <v>58.070099999999996</v>
      </c>
      <c r="F227" s="174"/>
      <c r="G227" s="175">
        <f>ROUND(E227*F227,2)</f>
        <v>0</v>
      </c>
      <c r="H227" s="174"/>
      <c r="I227" s="175">
        <f>ROUND(E227*H227,2)</f>
        <v>0</v>
      </c>
      <c r="J227" s="174"/>
      <c r="K227" s="175">
        <f>ROUND(E227*J227,2)</f>
        <v>0</v>
      </c>
      <c r="L227" s="175">
        <v>21</v>
      </c>
      <c r="M227" s="175">
        <f>G227*(1+L227/100)</f>
        <v>0</v>
      </c>
      <c r="N227" s="163">
        <v>4.0000000000000003E-5</v>
      </c>
      <c r="O227" s="163">
        <f>ROUND(E227*N227,5)</f>
        <v>2.32E-3</v>
      </c>
      <c r="P227" s="163">
        <v>0</v>
      </c>
      <c r="Q227" s="163">
        <f>ROUND(E227*P227,5)</f>
        <v>0</v>
      </c>
      <c r="R227" s="163"/>
      <c r="S227" s="163"/>
      <c r="T227" s="164">
        <v>7.8E-2</v>
      </c>
      <c r="U227" s="163">
        <f>ROUND(E227*T227,2)</f>
        <v>4.53</v>
      </c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142</v>
      </c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54"/>
      <c r="B228" s="160"/>
      <c r="C228" s="198" t="s">
        <v>346</v>
      </c>
      <c r="D228" s="165"/>
      <c r="E228" s="171">
        <v>0.24</v>
      </c>
      <c r="F228" s="175"/>
      <c r="G228" s="175"/>
      <c r="H228" s="175"/>
      <c r="I228" s="175"/>
      <c r="J228" s="175"/>
      <c r="K228" s="175"/>
      <c r="L228" s="175"/>
      <c r="M228" s="175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144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ht="22.5" outlineLevel="1" x14ac:dyDescent="0.2">
      <c r="A229" s="154"/>
      <c r="B229" s="160"/>
      <c r="C229" s="198" t="s">
        <v>347</v>
      </c>
      <c r="D229" s="165"/>
      <c r="E229" s="171">
        <v>37.122500000000002</v>
      </c>
      <c r="F229" s="175"/>
      <c r="G229" s="175"/>
      <c r="H229" s="175"/>
      <c r="I229" s="175"/>
      <c r="J229" s="175"/>
      <c r="K229" s="175"/>
      <c r="L229" s="175"/>
      <c r="M229" s="175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144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54"/>
      <c r="B230" s="160"/>
      <c r="C230" s="198" t="s">
        <v>348</v>
      </c>
      <c r="D230" s="165"/>
      <c r="E230" s="171">
        <v>8.4</v>
      </c>
      <c r="F230" s="175"/>
      <c r="G230" s="175"/>
      <c r="H230" s="175"/>
      <c r="I230" s="175"/>
      <c r="J230" s="175"/>
      <c r="K230" s="175"/>
      <c r="L230" s="175"/>
      <c r="M230" s="175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144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54"/>
      <c r="B231" s="160"/>
      <c r="C231" s="198" t="s">
        <v>349</v>
      </c>
      <c r="D231" s="165"/>
      <c r="E231" s="171">
        <v>12.307600000000001</v>
      </c>
      <c r="F231" s="175"/>
      <c r="G231" s="175"/>
      <c r="H231" s="175"/>
      <c r="I231" s="175"/>
      <c r="J231" s="175"/>
      <c r="K231" s="175"/>
      <c r="L231" s="175"/>
      <c r="M231" s="175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144</v>
      </c>
      <c r="AF231" s="153">
        <v>0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ht="22.5" outlineLevel="1" x14ac:dyDescent="0.2">
      <c r="A232" s="154">
        <v>39</v>
      </c>
      <c r="B232" s="160" t="s">
        <v>350</v>
      </c>
      <c r="C232" s="197" t="s">
        <v>351</v>
      </c>
      <c r="D232" s="162" t="s">
        <v>212</v>
      </c>
      <c r="E232" s="170">
        <v>29.023</v>
      </c>
      <c r="F232" s="174"/>
      <c r="G232" s="175">
        <f>ROUND(E232*F232,2)</f>
        <v>0</v>
      </c>
      <c r="H232" s="174"/>
      <c r="I232" s="175">
        <f>ROUND(E232*H232,2)</f>
        <v>0</v>
      </c>
      <c r="J232" s="174"/>
      <c r="K232" s="175">
        <f>ROUND(E232*J232,2)</f>
        <v>0</v>
      </c>
      <c r="L232" s="175">
        <v>21</v>
      </c>
      <c r="M232" s="175">
        <f>G232*(1+L232/100)</f>
        <v>0</v>
      </c>
      <c r="N232" s="163">
        <v>4.5580000000000002E-2</v>
      </c>
      <c r="O232" s="163">
        <f>ROUND(E232*N232,5)</f>
        <v>1.32287</v>
      </c>
      <c r="P232" s="163">
        <v>0</v>
      </c>
      <c r="Q232" s="163">
        <f>ROUND(E232*P232,5)</f>
        <v>0</v>
      </c>
      <c r="R232" s="163"/>
      <c r="S232" s="163"/>
      <c r="T232" s="164">
        <v>0.60799999999999998</v>
      </c>
      <c r="U232" s="163">
        <f>ROUND(E232*T232,2)</f>
        <v>17.649999999999999</v>
      </c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142</v>
      </c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54"/>
      <c r="B233" s="160"/>
      <c r="C233" s="198" t="s">
        <v>352</v>
      </c>
      <c r="D233" s="165"/>
      <c r="E233" s="171"/>
      <c r="F233" s="175"/>
      <c r="G233" s="175"/>
      <c r="H233" s="175"/>
      <c r="I233" s="175"/>
      <c r="J233" s="175"/>
      <c r="K233" s="175"/>
      <c r="L233" s="175"/>
      <c r="M233" s="175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144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ht="22.5" outlineLevel="1" x14ac:dyDescent="0.2">
      <c r="A234" s="154"/>
      <c r="B234" s="160"/>
      <c r="C234" s="198" t="s">
        <v>353</v>
      </c>
      <c r="D234" s="165"/>
      <c r="E234" s="171"/>
      <c r="F234" s="175"/>
      <c r="G234" s="175"/>
      <c r="H234" s="175"/>
      <c r="I234" s="175"/>
      <c r="J234" s="175"/>
      <c r="K234" s="175"/>
      <c r="L234" s="175"/>
      <c r="M234" s="175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144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54"/>
      <c r="B235" s="160"/>
      <c r="C235" s="198" t="s">
        <v>178</v>
      </c>
      <c r="D235" s="165"/>
      <c r="E235" s="171"/>
      <c r="F235" s="175"/>
      <c r="G235" s="175"/>
      <c r="H235" s="175"/>
      <c r="I235" s="175"/>
      <c r="J235" s="175"/>
      <c r="K235" s="175"/>
      <c r="L235" s="175"/>
      <c r="M235" s="175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144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54"/>
      <c r="B236" s="160"/>
      <c r="C236" s="198" t="s">
        <v>252</v>
      </c>
      <c r="D236" s="165"/>
      <c r="E236" s="171"/>
      <c r="F236" s="175"/>
      <c r="G236" s="175"/>
      <c r="H236" s="175"/>
      <c r="I236" s="175"/>
      <c r="J236" s="175"/>
      <c r="K236" s="175"/>
      <c r="L236" s="175"/>
      <c r="M236" s="175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144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54"/>
      <c r="B237" s="160"/>
      <c r="C237" s="198" t="s">
        <v>354</v>
      </c>
      <c r="D237" s="165"/>
      <c r="E237" s="171">
        <v>5.359</v>
      </c>
      <c r="F237" s="175"/>
      <c r="G237" s="175"/>
      <c r="H237" s="175"/>
      <c r="I237" s="175"/>
      <c r="J237" s="175"/>
      <c r="K237" s="175"/>
      <c r="L237" s="175"/>
      <c r="M237" s="175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144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54"/>
      <c r="B238" s="160"/>
      <c r="C238" s="198" t="s">
        <v>355</v>
      </c>
      <c r="D238" s="165"/>
      <c r="E238" s="171">
        <v>8.6880000000000006</v>
      </c>
      <c r="F238" s="175"/>
      <c r="G238" s="175"/>
      <c r="H238" s="175"/>
      <c r="I238" s="175"/>
      <c r="J238" s="175"/>
      <c r="K238" s="175"/>
      <c r="L238" s="175"/>
      <c r="M238" s="175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144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54"/>
      <c r="B239" s="160"/>
      <c r="C239" s="200" t="s">
        <v>257</v>
      </c>
      <c r="D239" s="169"/>
      <c r="E239" s="173">
        <v>14.047000000000001</v>
      </c>
      <c r="F239" s="175"/>
      <c r="G239" s="175"/>
      <c r="H239" s="175"/>
      <c r="I239" s="175"/>
      <c r="J239" s="175"/>
      <c r="K239" s="175"/>
      <c r="L239" s="175"/>
      <c r="M239" s="175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144</v>
      </c>
      <c r="AF239" s="153">
        <v>1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54"/>
      <c r="B240" s="160"/>
      <c r="C240" s="198" t="s">
        <v>258</v>
      </c>
      <c r="D240" s="165"/>
      <c r="E240" s="171"/>
      <c r="F240" s="175"/>
      <c r="G240" s="175"/>
      <c r="H240" s="175"/>
      <c r="I240" s="175"/>
      <c r="J240" s="175"/>
      <c r="K240" s="175"/>
      <c r="L240" s="175"/>
      <c r="M240" s="175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144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54"/>
      <c r="B241" s="160"/>
      <c r="C241" s="198" t="s">
        <v>356</v>
      </c>
      <c r="D241" s="165"/>
      <c r="E241" s="171">
        <v>8.2319999999999993</v>
      </c>
      <c r="F241" s="175"/>
      <c r="G241" s="175"/>
      <c r="H241" s="175"/>
      <c r="I241" s="175"/>
      <c r="J241" s="175"/>
      <c r="K241" s="175"/>
      <c r="L241" s="175"/>
      <c r="M241" s="175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144</v>
      </c>
      <c r="AF241" s="153">
        <v>0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54"/>
      <c r="B242" s="160"/>
      <c r="C242" s="198" t="s">
        <v>357</v>
      </c>
      <c r="D242" s="165"/>
      <c r="E242" s="171">
        <v>2.8319999999999999</v>
      </c>
      <c r="F242" s="175"/>
      <c r="G242" s="175"/>
      <c r="H242" s="175"/>
      <c r="I242" s="175"/>
      <c r="J242" s="175"/>
      <c r="K242" s="175"/>
      <c r="L242" s="175"/>
      <c r="M242" s="175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144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54"/>
      <c r="B243" s="160"/>
      <c r="C243" s="198" t="s">
        <v>358</v>
      </c>
      <c r="D243" s="165"/>
      <c r="E243" s="171">
        <v>3.9119999999999999</v>
      </c>
      <c r="F243" s="175"/>
      <c r="G243" s="175"/>
      <c r="H243" s="175"/>
      <c r="I243" s="175"/>
      <c r="J243" s="175"/>
      <c r="K243" s="175"/>
      <c r="L243" s="175"/>
      <c r="M243" s="175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144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54"/>
      <c r="B244" s="160"/>
      <c r="C244" s="200" t="s">
        <v>257</v>
      </c>
      <c r="D244" s="169"/>
      <c r="E244" s="173">
        <v>14.976000000000001</v>
      </c>
      <c r="F244" s="175"/>
      <c r="G244" s="175"/>
      <c r="H244" s="175"/>
      <c r="I244" s="175"/>
      <c r="J244" s="175"/>
      <c r="K244" s="175"/>
      <c r="L244" s="175"/>
      <c r="M244" s="175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144</v>
      </c>
      <c r="AF244" s="153">
        <v>1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54">
        <v>40</v>
      </c>
      <c r="B245" s="160" t="s">
        <v>359</v>
      </c>
      <c r="C245" s="197" t="s">
        <v>360</v>
      </c>
      <c r="D245" s="162" t="s">
        <v>212</v>
      </c>
      <c r="E245" s="170">
        <v>294.8646</v>
      </c>
      <c r="F245" s="174"/>
      <c r="G245" s="175">
        <f>ROUND(E245*F245,2)</f>
        <v>0</v>
      </c>
      <c r="H245" s="174"/>
      <c r="I245" s="175">
        <f>ROUND(E245*H245,2)</f>
        <v>0</v>
      </c>
      <c r="J245" s="174"/>
      <c r="K245" s="175">
        <f>ROUND(E245*J245,2)</f>
        <v>0</v>
      </c>
      <c r="L245" s="175">
        <v>21</v>
      </c>
      <c r="M245" s="175">
        <f>G245*(1+L245/100)</f>
        <v>0</v>
      </c>
      <c r="N245" s="163">
        <v>2.46E-2</v>
      </c>
      <c r="O245" s="163">
        <f>ROUND(E245*N245,5)</f>
        <v>7.2536699999999996</v>
      </c>
      <c r="P245" s="163">
        <v>0</v>
      </c>
      <c r="Q245" s="163">
        <f>ROUND(E245*P245,5)</f>
        <v>0</v>
      </c>
      <c r="R245" s="163"/>
      <c r="S245" s="163"/>
      <c r="T245" s="164">
        <v>0.42759999999999998</v>
      </c>
      <c r="U245" s="163">
        <f>ROUND(E245*T245,2)</f>
        <v>126.08</v>
      </c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142</v>
      </c>
      <c r="AF245" s="153"/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54"/>
      <c r="B246" s="160"/>
      <c r="C246" s="198" t="s">
        <v>361</v>
      </c>
      <c r="D246" s="165"/>
      <c r="E246" s="171"/>
      <c r="F246" s="175"/>
      <c r="G246" s="175"/>
      <c r="H246" s="175"/>
      <c r="I246" s="175"/>
      <c r="J246" s="175"/>
      <c r="K246" s="175"/>
      <c r="L246" s="175"/>
      <c r="M246" s="175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144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54"/>
      <c r="B247" s="160"/>
      <c r="C247" s="198" t="s">
        <v>362</v>
      </c>
      <c r="D247" s="165"/>
      <c r="E247" s="171">
        <v>167.76</v>
      </c>
      <c r="F247" s="175"/>
      <c r="G247" s="175"/>
      <c r="H247" s="175"/>
      <c r="I247" s="175"/>
      <c r="J247" s="175"/>
      <c r="K247" s="175"/>
      <c r="L247" s="175"/>
      <c r="M247" s="175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144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ht="33.75" outlineLevel="1" x14ac:dyDescent="0.2">
      <c r="A248" s="154"/>
      <c r="B248" s="160"/>
      <c r="C248" s="198" t="s">
        <v>363</v>
      </c>
      <c r="D248" s="165"/>
      <c r="E248" s="171">
        <v>-70.652199999999993</v>
      </c>
      <c r="F248" s="175"/>
      <c r="G248" s="175"/>
      <c r="H248" s="175"/>
      <c r="I248" s="175"/>
      <c r="J248" s="175"/>
      <c r="K248" s="175"/>
      <c r="L248" s="175"/>
      <c r="M248" s="175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144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54"/>
      <c r="B249" s="160"/>
      <c r="C249" s="200" t="s">
        <v>257</v>
      </c>
      <c r="D249" s="169"/>
      <c r="E249" s="173">
        <v>97.107799999999997</v>
      </c>
      <c r="F249" s="175"/>
      <c r="G249" s="175"/>
      <c r="H249" s="175"/>
      <c r="I249" s="175"/>
      <c r="J249" s="175"/>
      <c r="K249" s="175"/>
      <c r="L249" s="175"/>
      <c r="M249" s="175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144</v>
      </c>
      <c r="AF249" s="153">
        <v>1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54"/>
      <c r="B250" s="160"/>
      <c r="C250" s="198" t="s">
        <v>364</v>
      </c>
      <c r="D250" s="165"/>
      <c r="E250" s="171"/>
      <c r="F250" s="175"/>
      <c r="G250" s="175"/>
      <c r="H250" s="175"/>
      <c r="I250" s="175"/>
      <c r="J250" s="175"/>
      <c r="K250" s="175"/>
      <c r="L250" s="175"/>
      <c r="M250" s="175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144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54"/>
      <c r="B251" s="160"/>
      <c r="C251" s="198" t="s">
        <v>365</v>
      </c>
      <c r="D251" s="165"/>
      <c r="E251" s="171">
        <v>111.5334</v>
      </c>
      <c r="F251" s="175"/>
      <c r="G251" s="175"/>
      <c r="H251" s="175"/>
      <c r="I251" s="175"/>
      <c r="J251" s="175"/>
      <c r="K251" s="175"/>
      <c r="L251" s="175"/>
      <c r="M251" s="175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144</v>
      </c>
      <c r="AF251" s="153">
        <v>0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33.75" outlineLevel="1" x14ac:dyDescent="0.2">
      <c r="A252" s="154"/>
      <c r="B252" s="160"/>
      <c r="C252" s="198" t="s">
        <v>366</v>
      </c>
      <c r="D252" s="165"/>
      <c r="E252" s="171">
        <v>-7.2415000000000003</v>
      </c>
      <c r="F252" s="175"/>
      <c r="G252" s="175"/>
      <c r="H252" s="175"/>
      <c r="I252" s="175"/>
      <c r="J252" s="175"/>
      <c r="K252" s="175"/>
      <c r="L252" s="175"/>
      <c r="M252" s="175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144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54"/>
      <c r="B253" s="160"/>
      <c r="C253" s="198" t="s">
        <v>367</v>
      </c>
      <c r="D253" s="165"/>
      <c r="E253" s="171">
        <v>-12.273</v>
      </c>
      <c r="F253" s="175"/>
      <c r="G253" s="175"/>
      <c r="H253" s="175"/>
      <c r="I253" s="175"/>
      <c r="J253" s="175"/>
      <c r="K253" s="175"/>
      <c r="L253" s="175"/>
      <c r="M253" s="175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144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54"/>
      <c r="B254" s="160"/>
      <c r="C254" s="200" t="s">
        <v>257</v>
      </c>
      <c r="D254" s="169"/>
      <c r="E254" s="173">
        <v>92.018900000000002</v>
      </c>
      <c r="F254" s="175"/>
      <c r="G254" s="175"/>
      <c r="H254" s="175"/>
      <c r="I254" s="175"/>
      <c r="J254" s="175"/>
      <c r="K254" s="175"/>
      <c r="L254" s="175"/>
      <c r="M254" s="175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144</v>
      </c>
      <c r="AF254" s="153">
        <v>1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54"/>
      <c r="B255" s="160"/>
      <c r="C255" s="198" t="s">
        <v>258</v>
      </c>
      <c r="D255" s="165"/>
      <c r="E255" s="171"/>
      <c r="F255" s="175"/>
      <c r="G255" s="175"/>
      <c r="H255" s="175"/>
      <c r="I255" s="175"/>
      <c r="J255" s="175"/>
      <c r="K255" s="175"/>
      <c r="L255" s="175"/>
      <c r="M255" s="175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144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54"/>
      <c r="B256" s="160"/>
      <c r="C256" s="198" t="s">
        <v>368</v>
      </c>
      <c r="D256" s="165"/>
      <c r="E256" s="171">
        <v>118.1895</v>
      </c>
      <c r="F256" s="175"/>
      <c r="G256" s="175"/>
      <c r="H256" s="175"/>
      <c r="I256" s="175"/>
      <c r="J256" s="175"/>
      <c r="K256" s="175"/>
      <c r="L256" s="175"/>
      <c r="M256" s="175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144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ht="33.75" outlineLevel="1" x14ac:dyDescent="0.2">
      <c r="A257" s="154"/>
      <c r="B257" s="160"/>
      <c r="C257" s="198" t="s">
        <v>369</v>
      </c>
      <c r="D257" s="165"/>
      <c r="E257" s="171">
        <v>-12.451599999999999</v>
      </c>
      <c r="F257" s="175"/>
      <c r="G257" s="175"/>
      <c r="H257" s="175"/>
      <c r="I257" s="175"/>
      <c r="J257" s="175"/>
      <c r="K257" s="175"/>
      <c r="L257" s="175"/>
      <c r="M257" s="175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144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54"/>
      <c r="B258" s="160"/>
      <c r="C258" s="200" t="s">
        <v>257</v>
      </c>
      <c r="D258" s="169"/>
      <c r="E258" s="173">
        <v>105.7379</v>
      </c>
      <c r="F258" s="175"/>
      <c r="G258" s="175"/>
      <c r="H258" s="175"/>
      <c r="I258" s="175"/>
      <c r="J258" s="175"/>
      <c r="K258" s="175"/>
      <c r="L258" s="175"/>
      <c r="M258" s="175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144</v>
      </c>
      <c r="AF258" s="153">
        <v>1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ht="22.5" outlineLevel="1" x14ac:dyDescent="0.2">
      <c r="A259" s="154">
        <v>41</v>
      </c>
      <c r="B259" s="160" t="s">
        <v>370</v>
      </c>
      <c r="C259" s="197" t="s">
        <v>371</v>
      </c>
      <c r="D259" s="162" t="s">
        <v>212</v>
      </c>
      <c r="E259" s="170">
        <v>46.191499999999998</v>
      </c>
      <c r="F259" s="174"/>
      <c r="G259" s="175">
        <f>ROUND(E259*F259,2)</f>
        <v>0</v>
      </c>
      <c r="H259" s="174"/>
      <c r="I259" s="175">
        <f>ROUND(E259*H259,2)</f>
        <v>0</v>
      </c>
      <c r="J259" s="174"/>
      <c r="K259" s="175">
        <f>ROUND(E259*J259,2)</f>
        <v>0</v>
      </c>
      <c r="L259" s="175">
        <v>21</v>
      </c>
      <c r="M259" s="175">
        <f>G259*(1+L259/100)</f>
        <v>0</v>
      </c>
      <c r="N259" s="163">
        <v>4.4540000000000003E-2</v>
      </c>
      <c r="O259" s="163">
        <f>ROUND(E259*N259,5)</f>
        <v>2.0573700000000001</v>
      </c>
      <c r="P259" s="163">
        <v>0</v>
      </c>
      <c r="Q259" s="163">
        <f>ROUND(E259*P259,5)</f>
        <v>0</v>
      </c>
      <c r="R259" s="163"/>
      <c r="S259" s="163"/>
      <c r="T259" s="164">
        <v>0.67262</v>
      </c>
      <c r="U259" s="163">
        <f>ROUND(E259*T259,2)</f>
        <v>31.07</v>
      </c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234</v>
      </c>
      <c r="AF259" s="153"/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54"/>
      <c r="B260" s="160"/>
      <c r="C260" s="198" t="s">
        <v>372</v>
      </c>
      <c r="D260" s="165"/>
      <c r="E260" s="171"/>
      <c r="F260" s="175"/>
      <c r="G260" s="175"/>
      <c r="H260" s="175"/>
      <c r="I260" s="175"/>
      <c r="J260" s="175"/>
      <c r="K260" s="175"/>
      <c r="L260" s="175"/>
      <c r="M260" s="175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144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54"/>
      <c r="B261" s="160"/>
      <c r="C261" s="198" t="s">
        <v>373</v>
      </c>
      <c r="D261" s="165"/>
      <c r="E261" s="171">
        <v>37.82</v>
      </c>
      <c r="F261" s="175"/>
      <c r="G261" s="175"/>
      <c r="H261" s="175"/>
      <c r="I261" s="175"/>
      <c r="J261" s="175"/>
      <c r="K261" s="175"/>
      <c r="L261" s="175"/>
      <c r="M261" s="175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144</v>
      </c>
      <c r="AF261" s="153">
        <v>0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54"/>
      <c r="B262" s="160"/>
      <c r="C262" s="198" t="s">
        <v>374</v>
      </c>
      <c r="D262" s="165"/>
      <c r="E262" s="171">
        <v>3.9594999999999998</v>
      </c>
      <c r="F262" s="175"/>
      <c r="G262" s="175"/>
      <c r="H262" s="175"/>
      <c r="I262" s="175"/>
      <c r="J262" s="175"/>
      <c r="K262" s="175"/>
      <c r="L262" s="175"/>
      <c r="M262" s="175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144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54"/>
      <c r="B263" s="160"/>
      <c r="C263" s="198" t="s">
        <v>375</v>
      </c>
      <c r="D263" s="165"/>
      <c r="E263" s="171">
        <v>2.6480000000000001</v>
      </c>
      <c r="F263" s="175"/>
      <c r="G263" s="175"/>
      <c r="H263" s="175"/>
      <c r="I263" s="175"/>
      <c r="J263" s="175"/>
      <c r="K263" s="175"/>
      <c r="L263" s="175"/>
      <c r="M263" s="175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144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54"/>
      <c r="B264" s="160"/>
      <c r="C264" s="200" t="s">
        <v>257</v>
      </c>
      <c r="D264" s="169"/>
      <c r="E264" s="173">
        <v>44.427500000000002</v>
      </c>
      <c r="F264" s="175"/>
      <c r="G264" s="175"/>
      <c r="H264" s="175"/>
      <c r="I264" s="175"/>
      <c r="J264" s="175"/>
      <c r="K264" s="175"/>
      <c r="L264" s="175"/>
      <c r="M264" s="175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144</v>
      </c>
      <c r="AF264" s="153">
        <v>1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54"/>
      <c r="B265" s="160"/>
      <c r="C265" s="198" t="s">
        <v>376</v>
      </c>
      <c r="D265" s="165"/>
      <c r="E265" s="171">
        <v>1.764</v>
      </c>
      <c r="F265" s="175"/>
      <c r="G265" s="175"/>
      <c r="H265" s="175"/>
      <c r="I265" s="175"/>
      <c r="J265" s="175"/>
      <c r="K265" s="175"/>
      <c r="L265" s="175"/>
      <c r="M265" s="175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144</v>
      </c>
      <c r="AF265" s="153">
        <v>0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">
      <c r="A266" s="154"/>
      <c r="B266" s="160"/>
      <c r="C266" s="200" t="s">
        <v>257</v>
      </c>
      <c r="D266" s="169"/>
      <c r="E266" s="173">
        <v>1.764</v>
      </c>
      <c r="F266" s="175"/>
      <c r="G266" s="175"/>
      <c r="H266" s="175"/>
      <c r="I266" s="175"/>
      <c r="J266" s="175"/>
      <c r="K266" s="175"/>
      <c r="L266" s="175"/>
      <c r="M266" s="175"/>
      <c r="N266" s="163"/>
      <c r="O266" s="163"/>
      <c r="P266" s="163"/>
      <c r="Q266" s="163"/>
      <c r="R266" s="163"/>
      <c r="S266" s="163"/>
      <c r="T266" s="164"/>
      <c r="U266" s="16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144</v>
      </c>
      <c r="AF266" s="153">
        <v>1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ht="22.5" outlineLevel="1" x14ac:dyDescent="0.2">
      <c r="A267" s="154">
        <v>42</v>
      </c>
      <c r="B267" s="160" t="s">
        <v>377</v>
      </c>
      <c r="C267" s="197" t="s">
        <v>378</v>
      </c>
      <c r="D267" s="162" t="s">
        <v>212</v>
      </c>
      <c r="E267" s="170">
        <v>10.210699999999999</v>
      </c>
      <c r="F267" s="174"/>
      <c r="G267" s="175">
        <f>ROUND(E267*F267,2)</f>
        <v>0</v>
      </c>
      <c r="H267" s="174"/>
      <c r="I267" s="175">
        <f>ROUND(E267*H267,2)</f>
        <v>0</v>
      </c>
      <c r="J267" s="174"/>
      <c r="K267" s="175">
        <f>ROUND(E267*J267,2)</f>
        <v>0</v>
      </c>
      <c r="L267" s="175">
        <v>21</v>
      </c>
      <c r="M267" s="175">
        <f>G267*(1+L267/100)</f>
        <v>0</v>
      </c>
      <c r="N267" s="163">
        <v>5.2839999999999998E-2</v>
      </c>
      <c r="O267" s="163">
        <f>ROUND(E267*N267,5)</f>
        <v>0.53952999999999995</v>
      </c>
      <c r="P267" s="163">
        <v>0</v>
      </c>
      <c r="Q267" s="163">
        <f>ROUND(E267*P267,5)</f>
        <v>0</v>
      </c>
      <c r="R267" s="163"/>
      <c r="S267" s="163"/>
      <c r="T267" s="164">
        <v>1.0569999999999999</v>
      </c>
      <c r="U267" s="163">
        <f>ROUND(E267*T267,2)</f>
        <v>10.79</v>
      </c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142</v>
      </c>
      <c r="AF267" s="153"/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54"/>
      <c r="B268" s="160"/>
      <c r="C268" s="198" t="s">
        <v>379</v>
      </c>
      <c r="D268" s="165"/>
      <c r="E268" s="171"/>
      <c r="F268" s="175"/>
      <c r="G268" s="175"/>
      <c r="H268" s="175"/>
      <c r="I268" s="175"/>
      <c r="J268" s="175"/>
      <c r="K268" s="175"/>
      <c r="L268" s="175"/>
      <c r="M268" s="175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144</v>
      </c>
      <c r="AF268" s="153">
        <v>0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54"/>
      <c r="B269" s="160"/>
      <c r="C269" s="198" t="s">
        <v>380</v>
      </c>
      <c r="D269" s="165"/>
      <c r="E269" s="171">
        <v>1.2461</v>
      </c>
      <c r="F269" s="175"/>
      <c r="G269" s="175"/>
      <c r="H269" s="175"/>
      <c r="I269" s="175"/>
      <c r="J269" s="175"/>
      <c r="K269" s="175"/>
      <c r="L269" s="175"/>
      <c r="M269" s="175"/>
      <c r="N269" s="163"/>
      <c r="O269" s="163"/>
      <c r="P269" s="163"/>
      <c r="Q269" s="163"/>
      <c r="R269" s="163"/>
      <c r="S269" s="163"/>
      <c r="T269" s="164"/>
      <c r="U269" s="16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144</v>
      </c>
      <c r="AF269" s="153">
        <v>0</v>
      </c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54"/>
      <c r="B270" s="160"/>
      <c r="C270" s="198" t="s">
        <v>381</v>
      </c>
      <c r="D270" s="165"/>
      <c r="E270" s="171">
        <v>0.95369999999999999</v>
      </c>
      <c r="F270" s="175"/>
      <c r="G270" s="175"/>
      <c r="H270" s="175"/>
      <c r="I270" s="175"/>
      <c r="J270" s="175"/>
      <c r="K270" s="175"/>
      <c r="L270" s="175"/>
      <c r="M270" s="175"/>
      <c r="N270" s="163"/>
      <c r="O270" s="163"/>
      <c r="P270" s="163"/>
      <c r="Q270" s="163"/>
      <c r="R270" s="163"/>
      <c r="S270" s="163"/>
      <c r="T270" s="164"/>
      <c r="U270" s="16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144</v>
      </c>
      <c r="AF270" s="153">
        <v>0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54"/>
      <c r="B271" s="160"/>
      <c r="C271" s="200" t="s">
        <v>257</v>
      </c>
      <c r="D271" s="169"/>
      <c r="E271" s="173">
        <v>2.1998000000000002</v>
      </c>
      <c r="F271" s="175"/>
      <c r="G271" s="175"/>
      <c r="H271" s="175"/>
      <c r="I271" s="175"/>
      <c r="J271" s="175"/>
      <c r="K271" s="175"/>
      <c r="L271" s="175"/>
      <c r="M271" s="175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144</v>
      </c>
      <c r="AF271" s="153">
        <v>1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54"/>
      <c r="B272" s="160"/>
      <c r="C272" s="198" t="s">
        <v>382</v>
      </c>
      <c r="D272" s="165"/>
      <c r="E272" s="171">
        <v>8.0108999999999995</v>
      </c>
      <c r="F272" s="175"/>
      <c r="G272" s="175"/>
      <c r="H272" s="175"/>
      <c r="I272" s="175"/>
      <c r="J272" s="175"/>
      <c r="K272" s="175"/>
      <c r="L272" s="175"/>
      <c r="M272" s="175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144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">
      <c r="A273" s="154"/>
      <c r="B273" s="160"/>
      <c r="C273" s="200" t="s">
        <v>257</v>
      </c>
      <c r="D273" s="169"/>
      <c r="E273" s="173">
        <v>8.0108999999999995</v>
      </c>
      <c r="F273" s="175"/>
      <c r="G273" s="175"/>
      <c r="H273" s="175"/>
      <c r="I273" s="175"/>
      <c r="J273" s="175"/>
      <c r="K273" s="175"/>
      <c r="L273" s="175"/>
      <c r="M273" s="175"/>
      <c r="N273" s="163"/>
      <c r="O273" s="163"/>
      <c r="P273" s="163"/>
      <c r="Q273" s="163"/>
      <c r="R273" s="163"/>
      <c r="S273" s="163"/>
      <c r="T273" s="164"/>
      <c r="U273" s="16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144</v>
      </c>
      <c r="AF273" s="153">
        <v>1</v>
      </c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">
      <c r="A274" s="154">
        <v>43</v>
      </c>
      <c r="B274" s="160" t="s">
        <v>383</v>
      </c>
      <c r="C274" s="197" t="s">
        <v>384</v>
      </c>
      <c r="D274" s="162" t="s">
        <v>212</v>
      </c>
      <c r="E274" s="170">
        <v>40.048000000000002</v>
      </c>
      <c r="F274" s="174"/>
      <c r="G274" s="175">
        <f>ROUND(E274*F274,2)</f>
        <v>0</v>
      </c>
      <c r="H274" s="174"/>
      <c r="I274" s="175">
        <f>ROUND(E274*H274,2)</f>
        <v>0</v>
      </c>
      <c r="J274" s="174"/>
      <c r="K274" s="175">
        <f>ROUND(E274*J274,2)</f>
        <v>0</v>
      </c>
      <c r="L274" s="175">
        <v>21</v>
      </c>
      <c r="M274" s="175">
        <f>G274*(1+L274/100)</f>
        <v>0</v>
      </c>
      <c r="N274" s="163">
        <v>6.3E-3</v>
      </c>
      <c r="O274" s="163">
        <f>ROUND(E274*N274,5)</f>
        <v>0.25230000000000002</v>
      </c>
      <c r="P274" s="163">
        <v>0</v>
      </c>
      <c r="Q274" s="163">
        <f>ROUND(E274*P274,5)</f>
        <v>0</v>
      </c>
      <c r="R274" s="163"/>
      <c r="S274" s="163"/>
      <c r="T274" s="164">
        <v>9.0999999999999998E-2</v>
      </c>
      <c r="U274" s="163">
        <f>ROUND(E274*T274,2)</f>
        <v>3.64</v>
      </c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142</v>
      </c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">
      <c r="A275" s="154"/>
      <c r="B275" s="160"/>
      <c r="C275" s="198" t="s">
        <v>385</v>
      </c>
      <c r="D275" s="165"/>
      <c r="E275" s="171"/>
      <c r="F275" s="175"/>
      <c r="G275" s="175"/>
      <c r="H275" s="175"/>
      <c r="I275" s="175"/>
      <c r="J275" s="175"/>
      <c r="K275" s="175"/>
      <c r="L275" s="175"/>
      <c r="M275" s="175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144</v>
      </c>
      <c r="AF275" s="153">
        <v>0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">
      <c r="A276" s="154"/>
      <c r="B276" s="160"/>
      <c r="C276" s="198" t="s">
        <v>386</v>
      </c>
      <c r="D276" s="165"/>
      <c r="E276" s="171">
        <v>39.698</v>
      </c>
      <c r="F276" s="175"/>
      <c r="G276" s="175"/>
      <c r="H276" s="175"/>
      <c r="I276" s="175"/>
      <c r="J276" s="175"/>
      <c r="K276" s="175"/>
      <c r="L276" s="175"/>
      <c r="M276" s="175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144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">
      <c r="A277" s="154"/>
      <c r="B277" s="160"/>
      <c r="C277" s="198" t="s">
        <v>387</v>
      </c>
      <c r="D277" s="165"/>
      <c r="E277" s="171">
        <v>0.35</v>
      </c>
      <c r="F277" s="175"/>
      <c r="G277" s="175"/>
      <c r="H277" s="175"/>
      <c r="I277" s="175"/>
      <c r="J277" s="175"/>
      <c r="K277" s="175"/>
      <c r="L277" s="175"/>
      <c r="M277" s="175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144</v>
      </c>
      <c r="AF277" s="153">
        <v>0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54">
        <v>44</v>
      </c>
      <c r="B278" s="160" t="s">
        <v>388</v>
      </c>
      <c r="C278" s="197" t="s">
        <v>389</v>
      </c>
      <c r="D278" s="162" t="s">
        <v>212</v>
      </c>
      <c r="E278" s="170">
        <v>40.048000000000002</v>
      </c>
      <c r="F278" s="174"/>
      <c r="G278" s="175">
        <f>ROUND(E278*F278,2)</f>
        <v>0</v>
      </c>
      <c r="H278" s="174"/>
      <c r="I278" s="175">
        <f>ROUND(E278*H278,2)</f>
        <v>0</v>
      </c>
      <c r="J278" s="174"/>
      <c r="K278" s="175">
        <f>ROUND(E278*J278,2)</f>
        <v>0</v>
      </c>
      <c r="L278" s="175">
        <v>21</v>
      </c>
      <c r="M278" s="175">
        <f>G278*(1+L278/100)</f>
        <v>0</v>
      </c>
      <c r="N278" s="163">
        <v>1.9949999999999999E-2</v>
      </c>
      <c r="O278" s="163">
        <f>ROUND(E278*N278,5)</f>
        <v>0.79896</v>
      </c>
      <c r="P278" s="163">
        <v>0</v>
      </c>
      <c r="Q278" s="163">
        <f>ROUND(E278*P278,5)</f>
        <v>0</v>
      </c>
      <c r="R278" s="163"/>
      <c r="S278" s="163"/>
      <c r="T278" s="164">
        <v>0.74</v>
      </c>
      <c r="U278" s="163">
        <f>ROUND(E278*T278,2)</f>
        <v>29.64</v>
      </c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142</v>
      </c>
      <c r="AF278" s="153"/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54"/>
      <c r="B279" s="160"/>
      <c r="C279" s="198" t="s">
        <v>385</v>
      </c>
      <c r="D279" s="165"/>
      <c r="E279" s="171"/>
      <c r="F279" s="175"/>
      <c r="G279" s="175"/>
      <c r="H279" s="175"/>
      <c r="I279" s="175"/>
      <c r="J279" s="175"/>
      <c r="K279" s="175"/>
      <c r="L279" s="175"/>
      <c r="M279" s="175"/>
      <c r="N279" s="163"/>
      <c r="O279" s="163"/>
      <c r="P279" s="163"/>
      <c r="Q279" s="163"/>
      <c r="R279" s="163"/>
      <c r="S279" s="163"/>
      <c r="T279" s="164"/>
      <c r="U279" s="163"/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144</v>
      </c>
      <c r="AF279" s="153">
        <v>0</v>
      </c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54"/>
      <c r="B280" s="160"/>
      <c r="C280" s="198" t="s">
        <v>386</v>
      </c>
      <c r="D280" s="165"/>
      <c r="E280" s="171">
        <v>39.698</v>
      </c>
      <c r="F280" s="175"/>
      <c r="G280" s="175"/>
      <c r="H280" s="175"/>
      <c r="I280" s="175"/>
      <c r="J280" s="175"/>
      <c r="K280" s="175"/>
      <c r="L280" s="175"/>
      <c r="M280" s="175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144</v>
      </c>
      <c r="AF280" s="153">
        <v>0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54"/>
      <c r="B281" s="160"/>
      <c r="C281" s="198" t="s">
        <v>387</v>
      </c>
      <c r="D281" s="165"/>
      <c r="E281" s="171">
        <v>0.35</v>
      </c>
      <c r="F281" s="175"/>
      <c r="G281" s="175"/>
      <c r="H281" s="175"/>
      <c r="I281" s="175"/>
      <c r="J281" s="175"/>
      <c r="K281" s="175"/>
      <c r="L281" s="175"/>
      <c r="M281" s="175"/>
      <c r="N281" s="163"/>
      <c r="O281" s="163"/>
      <c r="P281" s="163"/>
      <c r="Q281" s="163"/>
      <c r="R281" s="163"/>
      <c r="S281" s="163"/>
      <c r="T281" s="164"/>
      <c r="U281" s="16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144</v>
      </c>
      <c r="AF281" s="153">
        <v>0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x14ac:dyDescent="0.2">
      <c r="A282" s="155" t="s">
        <v>139</v>
      </c>
      <c r="B282" s="161" t="s">
        <v>76</v>
      </c>
      <c r="C282" s="199" t="s">
        <v>77</v>
      </c>
      <c r="D282" s="166"/>
      <c r="E282" s="172"/>
      <c r="F282" s="176"/>
      <c r="G282" s="176">
        <f>SUMIF(AE283:AE291,"&lt;&gt;NOR",G283:G291)</f>
        <v>0</v>
      </c>
      <c r="H282" s="176"/>
      <c r="I282" s="176">
        <f>SUM(I283:I291)</f>
        <v>0</v>
      </c>
      <c r="J282" s="176"/>
      <c r="K282" s="176">
        <f>SUM(K283:K291)</f>
        <v>0</v>
      </c>
      <c r="L282" s="176"/>
      <c r="M282" s="176">
        <f>SUM(M283:M291)</f>
        <v>0</v>
      </c>
      <c r="N282" s="167"/>
      <c r="O282" s="167">
        <f>SUM(O283:O291)</f>
        <v>3.2705500000000001</v>
      </c>
      <c r="P282" s="167"/>
      <c r="Q282" s="167">
        <f>SUM(Q283:Q291)</f>
        <v>0</v>
      </c>
      <c r="R282" s="167"/>
      <c r="S282" s="167"/>
      <c r="T282" s="168"/>
      <c r="U282" s="167">
        <f>SUM(U283:U291)</f>
        <v>39.68</v>
      </c>
      <c r="AE282" t="s">
        <v>140</v>
      </c>
    </row>
    <row r="283" spans="1:60" ht="22.5" outlineLevel="1" x14ac:dyDescent="0.2">
      <c r="A283" s="154">
        <v>45</v>
      </c>
      <c r="B283" s="160" t="s">
        <v>390</v>
      </c>
      <c r="C283" s="197" t="s">
        <v>391</v>
      </c>
      <c r="D283" s="162" t="s">
        <v>212</v>
      </c>
      <c r="E283" s="170">
        <v>54.792200000000001</v>
      </c>
      <c r="F283" s="174"/>
      <c r="G283" s="175">
        <f>ROUND(E283*F283,2)</f>
        <v>0</v>
      </c>
      <c r="H283" s="174"/>
      <c r="I283" s="175">
        <f>ROUND(E283*H283,2)</f>
        <v>0</v>
      </c>
      <c r="J283" s="174"/>
      <c r="K283" s="175">
        <f>ROUND(E283*J283,2)</f>
        <v>0</v>
      </c>
      <c r="L283" s="175">
        <v>21</v>
      </c>
      <c r="M283" s="175">
        <f>G283*(1+L283/100)</f>
        <v>0</v>
      </c>
      <c r="N283" s="163">
        <v>5.969E-2</v>
      </c>
      <c r="O283" s="163">
        <f>ROUND(E283*N283,5)</f>
        <v>3.2705500000000001</v>
      </c>
      <c r="P283" s="163">
        <v>0</v>
      </c>
      <c r="Q283" s="163">
        <f>ROUND(E283*P283,5)</f>
        <v>0</v>
      </c>
      <c r="R283" s="163"/>
      <c r="S283" s="163"/>
      <c r="T283" s="164">
        <v>0.72419999999999995</v>
      </c>
      <c r="U283" s="163">
        <f>ROUND(E283*T283,2)</f>
        <v>39.68</v>
      </c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234</v>
      </c>
      <c r="AF283" s="153"/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">
      <c r="A284" s="154"/>
      <c r="B284" s="160"/>
      <c r="C284" s="198" t="s">
        <v>252</v>
      </c>
      <c r="D284" s="165"/>
      <c r="E284" s="171"/>
      <c r="F284" s="175"/>
      <c r="G284" s="175"/>
      <c r="H284" s="175"/>
      <c r="I284" s="175"/>
      <c r="J284" s="175"/>
      <c r="K284" s="175"/>
      <c r="L284" s="175"/>
      <c r="M284" s="175"/>
      <c r="N284" s="163"/>
      <c r="O284" s="163"/>
      <c r="P284" s="163"/>
      <c r="Q284" s="163"/>
      <c r="R284" s="163"/>
      <c r="S284" s="163"/>
      <c r="T284" s="164"/>
      <c r="U284" s="16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144</v>
      </c>
      <c r="AF284" s="153">
        <v>0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">
      <c r="A285" s="154"/>
      <c r="B285" s="160"/>
      <c r="C285" s="198" t="s">
        <v>392</v>
      </c>
      <c r="D285" s="165"/>
      <c r="E285" s="171">
        <v>38.298200000000001</v>
      </c>
      <c r="F285" s="175"/>
      <c r="G285" s="175"/>
      <c r="H285" s="175"/>
      <c r="I285" s="175"/>
      <c r="J285" s="175"/>
      <c r="K285" s="175"/>
      <c r="L285" s="175"/>
      <c r="M285" s="175"/>
      <c r="N285" s="163"/>
      <c r="O285" s="163"/>
      <c r="P285" s="163"/>
      <c r="Q285" s="163"/>
      <c r="R285" s="163"/>
      <c r="S285" s="163"/>
      <c r="T285" s="164"/>
      <c r="U285" s="16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144</v>
      </c>
      <c r="AF285" s="153">
        <v>0</v>
      </c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54"/>
      <c r="B286" s="160"/>
      <c r="C286" s="198" t="s">
        <v>393</v>
      </c>
      <c r="D286" s="165"/>
      <c r="E286" s="171">
        <v>4.7949999999999999</v>
      </c>
      <c r="F286" s="175"/>
      <c r="G286" s="175"/>
      <c r="H286" s="175"/>
      <c r="I286" s="175"/>
      <c r="J286" s="175"/>
      <c r="K286" s="175"/>
      <c r="L286" s="175"/>
      <c r="M286" s="175"/>
      <c r="N286" s="163"/>
      <c r="O286" s="163"/>
      <c r="P286" s="163"/>
      <c r="Q286" s="163"/>
      <c r="R286" s="163"/>
      <c r="S286" s="163"/>
      <c r="T286" s="164"/>
      <c r="U286" s="16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144</v>
      </c>
      <c r="AF286" s="153">
        <v>0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">
      <c r="A287" s="154"/>
      <c r="B287" s="160"/>
      <c r="C287" s="198" t="s">
        <v>394</v>
      </c>
      <c r="D287" s="165"/>
      <c r="E287" s="171">
        <v>7.1509999999999998</v>
      </c>
      <c r="F287" s="175"/>
      <c r="G287" s="175"/>
      <c r="H287" s="175"/>
      <c r="I287" s="175"/>
      <c r="J287" s="175"/>
      <c r="K287" s="175"/>
      <c r="L287" s="175"/>
      <c r="M287" s="175"/>
      <c r="N287" s="163"/>
      <c r="O287" s="163"/>
      <c r="P287" s="163"/>
      <c r="Q287" s="163"/>
      <c r="R287" s="163"/>
      <c r="S287" s="163"/>
      <c r="T287" s="164"/>
      <c r="U287" s="16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144</v>
      </c>
      <c r="AF287" s="153">
        <v>0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">
      <c r="A288" s="154"/>
      <c r="B288" s="160"/>
      <c r="C288" s="200" t="s">
        <v>257</v>
      </c>
      <c r="D288" s="169"/>
      <c r="E288" s="173">
        <v>50.244199999999999</v>
      </c>
      <c r="F288" s="175"/>
      <c r="G288" s="175"/>
      <c r="H288" s="175"/>
      <c r="I288" s="175"/>
      <c r="J288" s="175"/>
      <c r="K288" s="175"/>
      <c r="L288" s="175"/>
      <c r="M288" s="175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144</v>
      </c>
      <c r="AF288" s="153">
        <v>1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">
      <c r="A289" s="154"/>
      <c r="B289" s="160"/>
      <c r="C289" s="198" t="s">
        <v>258</v>
      </c>
      <c r="D289" s="165"/>
      <c r="E289" s="171"/>
      <c r="F289" s="175"/>
      <c r="G289" s="175"/>
      <c r="H289" s="175"/>
      <c r="I289" s="175"/>
      <c r="J289" s="175"/>
      <c r="K289" s="175"/>
      <c r="L289" s="175"/>
      <c r="M289" s="175"/>
      <c r="N289" s="163"/>
      <c r="O289" s="163"/>
      <c r="P289" s="163"/>
      <c r="Q289" s="163"/>
      <c r="R289" s="163"/>
      <c r="S289" s="163"/>
      <c r="T289" s="164"/>
      <c r="U289" s="16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144</v>
      </c>
      <c r="AF289" s="153">
        <v>0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">
      <c r="A290" s="154"/>
      <c r="B290" s="160"/>
      <c r="C290" s="198" t="s">
        <v>395</v>
      </c>
      <c r="D290" s="165"/>
      <c r="E290" s="171">
        <v>4.548</v>
      </c>
      <c r="F290" s="175"/>
      <c r="G290" s="175"/>
      <c r="H290" s="175"/>
      <c r="I290" s="175"/>
      <c r="J290" s="175"/>
      <c r="K290" s="175"/>
      <c r="L290" s="175"/>
      <c r="M290" s="175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144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54"/>
      <c r="B291" s="160"/>
      <c r="C291" s="200" t="s">
        <v>257</v>
      </c>
      <c r="D291" s="169"/>
      <c r="E291" s="173">
        <v>4.548</v>
      </c>
      <c r="F291" s="175"/>
      <c r="G291" s="175"/>
      <c r="H291" s="175"/>
      <c r="I291" s="175"/>
      <c r="J291" s="175"/>
      <c r="K291" s="175"/>
      <c r="L291" s="175"/>
      <c r="M291" s="175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144</v>
      </c>
      <c r="AF291" s="153">
        <v>1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x14ac:dyDescent="0.2">
      <c r="A292" s="155" t="s">
        <v>139</v>
      </c>
      <c r="B292" s="161" t="s">
        <v>78</v>
      </c>
      <c r="C292" s="199" t="s">
        <v>79</v>
      </c>
      <c r="D292" s="166"/>
      <c r="E292" s="172"/>
      <c r="F292" s="176"/>
      <c r="G292" s="176">
        <f>SUMIF(AE293:AE338,"&lt;&gt;NOR",G293:G338)</f>
        <v>0</v>
      </c>
      <c r="H292" s="176"/>
      <c r="I292" s="176">
        <f>SUM(I293:I338)</f>
        <v>0</v>
      </c>
      <c r="J292" s="176"/>
      <c r="K292" s="176">
        <f>SUM(K293:K338)</f>
        <v>0</v>
      </c>
      <c r="L292" s="176"/>
      <c r="M292" s="176">
        <f>SUM(M293:M338)</f>
        <v>0</v>
      </c>
      <c r="N292" s="167"/>
      <c r="O292" s="167">
        <f>SUM(O293:O338)</f>
        <v>158.66795999999999</v>
      </c>
      <c r="P292" s="167"/>
      <c r="Q292" s="167">
        <f>SUM(Q293:Q338)</f>
        <v>0</v>
      </c>
      <c r="R292" s="167"/>
      <c r="S292" s="167"/>
      <c r="T292" s="168"/>
      <c r="U292" s="167">
        <f>SUM(U293:U338)</f>
        <v>285.75</v>
      </c>
      <c r="AE292" t="s">
        <v>140</v>
      </c>
    </row>
    <row r="293" spans="1:60" outlineLevel="1" x14ac:dyDescent="0.2">
      <c r="A293" s="154">
        <v>46</v>
      </c>
      <c r="B293" s="160" t="s">
        <v>218</v>
      </c>
      <c r="C293" s="197" t="s">
        <v>396</v>
      </c>
      <c r="D293" s="162" t="s">
        <v>187</v>
      </c>
      <c r="E293" s="170">
        <v>36.1</v>
      </c>
      <c r="F293" s="174"/>
      <c r="G293" s="175">
        <f>ROUND(E293*F293,2)</f>
        <v>0</v>
      </c>
      <c r="H293" s="174"/>
      <c r="I293" s="175">
        <f>ROUND(E293*H293,2)</f>
        <v>0</v>
      </c>
      <c r="J293" s="174"/>
      <c r="K293" s="175">
        <f>ROUND(E293*J293,2)</f>
        <v>0</v>
      </c>
      <c r="L293" s="175">
        <v>21</v>
      </c>
      <c r="M293" s="175">
        <f>G293*(1+L293/100)</f>
        <v>0</v>
      </c>
      <c r="N293" s="163">
        <v>1.837</v>
      </c>
      <c r="O293" s="163">
        <f>ROUND(E293*N293,5)</f>
        <v>66.315700000000007</v>
      </c>
      <c r="P293" s="163">
        <v>0</v>
      </c>
      <c r="Q293" s="163">
        <f>ROUND(E293*P293,5)</f>
        <v>0</v>
      </c>
      <c r="R293" s="163"/>
      <c r="S293" s="163"/>
      <c r="T293" s="164">
        <v>1.8360000000000001</v>
      </c>
      <c r="U293" s="163">
        <f>ROUND(E293*T293,2)</f>
        <v>66.28</v>
      </c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142</v>
      </c>
      <c r="AF293" s="153"/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54"/>
      <c r="B294" s="160"/>
      <c r="C294" s="198" t="s">
        <v>397</v>
      </c>
      <c r="D294" s="165"/>
      <c r="E294" s="171"/>
      <c r="F294" s="175"/>
      <c r="G294" s="175"/>
      <c r="H294" s="175"/>
      <c r="I294" s="175"/>
      <c r="J294" s="175"/>
      <c r="K294" s="175"/>
      <c r="L294" s="175"/>
      <c r="M294" s="175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144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54"/>
      <c r="B295" s="160"/>
      <c r="C295" s="198" t="s">
        <v>398</v>
      </c>
      <c r="D295" s="165"/>
      <c r="E295" s="171"/>
      <c r="F295" s="175"/>
      <c r="G295" s="175"/>
      <c r="H295" s="175"/>
      <c r="I295" s="175"/>
      <c r="J295" s="175"/>
      <c r="K295" s="175"/>
      <c r="L295" s="175"/>
      <c r="M295" s="175"/>
      <c r="N295" s="163"/>
      <c r="O295" s="163"/>
      <c r="P295" s="163"/>
      <c r="Q295" s="163"/>
      <c r="R295" s="163"/>
      <c r="S295" s="163"/>
      <c r="T295" s="164"/>
      <c r="U295" s="16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144</v>
      </c>
      <c r="AF295" s="153">
        <v>0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">
      <c r="A296" s="154"/>
      <c r="B296" s="160"/>
      <c r="C296" s="198" t="s">
        <v>178</v>
      </c>
      <c r="D296" s="165"/>
      <c r="E296" s="171"/>
      <c r="F296" s="175"/>
      <c r="G296" s="175"/>
      <c r="H296" s="175"/>
      <c r="I296" s="175"/>
      <c r="J296" s="175"/>
      <c r="K296" s="175"/>
      <c r="L296" s="175"/>
      <c r="M296" s="175"/>
      <c r="N296" s="163"/>
      <c r="O296" s="163"/>
      <c r="P296" s="163"/>
      <c r="Q296" s="163"/>
      <c r="R296" s="163"/>
      <c r="S296" s="163"/>
      <c r="T296" s="164"/>
      <c r="U296" s="163"/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144</v>
      </c>
      <c r="AF296" s="153">
        <v>0</v>
      </c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">
      <c r="A297" s="154"/>
      <c r="B297" s="160"/>
      <c r="C297" s="198" t="s">
        <v>399</v>
      </c>
      <c r="D297" s="165"/>
      <c r="E297" s="171">
        <v>36.1</v>
      </c>
      <c r="F297" s="175"/>
      <c r="G297" s="175"/>
      <c r="H297" s="175"/>
      <c r="I297" s="175"/>
      <c r="J297" s="175"/>
      <c r="K297" s="175"/>
      <c r="L297" s="175"/>
      <c r="M297" s="175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144</v>
      </c>
      <c r="AF297" s="153">
        <v>0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54">
        <v>47</v>
      </c>
      <c r="B298" s="160" t="s">
        <v>400</v>
      </c>
      <c r="C298" s="197" t="s">
        <v>401</v>
      </c>
      <c r="D298" s="162" t="s">
        <v>187</v>
      </c>
      <c r="E298" s="170">
        <v>27.074999999999999</v>
      </c>
      <c r="F298" s="174"/>
      <c r="G298" s="175">
        <f>ROUND(E298*F298,2)</f>
        <v>0</v>
      </c>
      <c r="H298" s="174"/>
      <c r="I298" s="175">
        <f>ROUND(E298*H298,2)</f>
        <v>0</v>
      </c>
      <c r="J298" s="174"/>
      <c r="K298" s="175">
        <f>ROUND(E298*J298,2)</f>
        <v>0</v>
      </c>
      <c r="L298" s="175">
        <v>21</v>
      </c>
      <c r="M298" s="175">
        <f>G298*(1+L298/100)</f>
        <v>0</v>
      </c>
      <c r="N298" s="163">
        <v>2.5249999999999999</v>
      </c>
      <c r="O298" s="163">
        <f>ROUND(E298*N298,5)</f>
        <v>68.364379999999997</v>
      </c>
      <c r="P298" s="163">
        <v>0</v>
      </c>
      <c r="Q298" s="163">
        <f>ROUND(E298*P298,5)</f>
        <v>0</v>
      </c>
      <c r="R298" s="163"/>
      <c r="S298" s="163"/>
      <c r="T298" s="164">
        <v>2.3170000000000002</v>
      </c>
      <c r="U298" s="163">
        <f>ROUND(E298*T298,2)</f>
        <v>62.73</v>
      </c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142</v>
      </c>
      <c r="AF298" s="153"/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">
      <c r="A299" s="154"/>
      <c r="B299" s="160"/>
      <c r="C299" s="198" t="s">
        <v>402</v>
      </c>
      <c r="D299" s="165"/>
      <c r="E299" s="171"/>
      <c r="F299" s="175"/>
      <c r="G299" s="175"/>
      <c r="H299" s="175"/>
      <c r="I299" s="175"/>
      <c r="J299" s="175"/>
      <c r="K299" s="175"/>
      <c r="L299" s="175"/>
      <c r="M299" s="175"/>
      <c r="N299" s="163"/>
      <c r="O299" s="163"/>
      <c r="P299" s="163"/>
      <c r="Q299" s="163"/>
      <c r="R299" s="163"/>
      <c r="S299" s="163"/>
      <c r="T299" s="164"/>
      <c r="U299" s="163"/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144</v>
      </c>
      <c r="AF299" s="153">
        <v>0</v>
      </c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">
      <c r="A300" s="154"/>
      <c r="B300" s="160"/>
      <c r="C300" s="198" t="s">
        <v>403</v>
      </c>
      <c r="D300" s="165"/>
      <c r="E300" s="171"/>
      <c r="F300" s="175"/>
      <c r="G300" s="175"/>
      <c r="H300" s="175"/>
      <c r="I300" s="175"/>
      <c r="J300" s="175"/>
      <c r="K300" s="175"/>
      <c r="L300" s="175"/>
      <c r="M300" s="175"/>
      <c r="N300" s="163"/>
      <c r="O300" s="163"/>
      <c r="P300" s="163"/>
      <c r="Q300" s="163"/>
      <c r="R300" s="163"/>
      <c r="S300" s="163"/>
      <c r="T300" s="164"/>
      <c r="U300" s="163"/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144</v>
      </c>
      <c r="AF300" s="153">
        <v>0</v>
      </c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">
      <c r="A301" s="154"/>
      <c r="B301" s="160"/>
      <c r="C301" s="198" t="s">
        <v>178</v>
      </c>
      <c r="D301" s="165"/>
      <c r="E301" s="171"/>
      <c r="F301" s="175"/>
      <c r="G301" s="175"/>
      <c r="H301" s="175"/>
      <c r="I301" s="175"/>
      <c r="J301" s="175"/>
      <c r="K301" s="175"/>
      <c r="L301" s="175"/>
      <c r="M301" s="175"/>
      <c r="N301" s="163"/>
      <c r="O301" s="163"/>
      <c r="P301" s="163"/>
      <c r="Q301" s="163"/>
      <c r="R301" s="163"/>
      <c r="S301" s="163"/>
      <c r="T301" s="164"/>
      <c r="U301" s="163"/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144</v>
      </c>
      <c r="AF301" s="153">
        <v>0</v>
      </c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">
      <c r="A302" s="154"/>
      <c r="B302" s="160"/>
      <c r="C302" s="198" t="s">
        <v>404</v>
      </c>
      <c r="D302" s="165"/>
      <c r="E302" s="171">
        <v>27.074999999999999</v>
      </c>
      <c r="F302" s="175"/>
      <c r="G302" s="175"/>
      <c r="H302" s="175"/>
      <c r="I302" s="175"/>
      <c r="J302" s="175"/>
      <c r="K302" s="175"/>
      <c r="L302" s="175"/>
      <c r="M302" s="175"/>
      <c r="N302" s="163"/>
      <c r="O302" s="163"/>
      <c r="P302" s="163"/>
      <c r="Q302" s="163"/>
      <c r="R302" s="163"/>
      <c r="S302" s="163"/>
      <c r="T302" s="164"/>
      <c r="U302" s="16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144</v>
      </c>
      <c r="AF302" s="153">
        <v>0</v>
      </c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ht="22.5" outlineLevel="1" x14ac:dyDescent="0.2">
      <c r="A303" s="154">
        <v>48</v>
      </c>
      <c r="B303" s="160" t="s">
        <v>405</v>
      </c>
      <c r="C303" s="197" t="s">
        <v>406</v>
      </c>
      <c r="D303" s="162" t="s">
        <v>239</v>
      </c>
      <c r="E303" s="170">
        <v>0.92163300000000004</v>
      </c>
      <c r="F303" s="174"/>
      <c r="G303" s="175">
        <f>ROUND(E303*F303,2)</f>
        <v>0</v>
      </c>
      <c r="H303" s="174"/>
      <c r="I303" s="175">
        <f>ROUND(E303*H303,2)</f>
        <v>0</v>
      </c>
      <c r="J303" s="174"/>
      <c r="K303" s="175">
        <f>ROUND(E303*J303,2)</f>
        <v>0</v>
      </c>
      <c r="L303" s="175">
        <v>21</v>
      </c>
      <c r="M303" s="175">
        <f>G303*(1+L303/100)</f>
        <v>0</v>
      </c>
      <c r="N303" s="163">
        <v>1.0662499999999999</v>
      </c>
      <c r="O303" s="163">
        <f>ROUND(E303*N303,5)</f>
        <v>0.98268999999999995</v>
      </c>
      <c r="P303" s="163">
        <v>0</v>
      </c>
      <c r="Q303" s="163">
        <f>ROUND(E303*P303,5)</f>
        <v>0</v>
      </c>
      <c r="R303" s="163"/>
      <c r="S303" s="163"/>
      <c r="T303" s="164">
        <v>15.231</v>
      </c>
      <c r="U303" s="163">
        <f>ROUND(E303*T303,2)</f>
        <v>14.04</v>
      </c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142</v>
      </c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">
      <c r="A304" s="154"/>
      <c r="B304" s="160"/>
      <c r="C304" s="198" t="s">
        <v>240</v>
      </c>
      <c r="D304" s="165"/>
      <c r="E304" s="171"/>
      <c r="F304" s="175"/>
      <c r="G304" s="175"/>
      <c r="H304" s="175"/>
      <c r="I304" s="175"/>
      <c r="J304" s="175"/>
      <c r="K304" s="175"/>
      <c r="L304" s="175"/>
      <c r="M304" s="175"/>
      <c r="N304" s="163"/>
      <c r="O304" s="163"/>
      <c r="P304" s="163"/>
      <c r="Q304" s="163"/>
      <c r="R304" s="163"/>
      <c r="S304" s="163"/>
      <c r="T304" s="164"/>
      <c r="U304" s="16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144</v>
      </c>
      <c r="AF304" s="153">
        <v>0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">
      <c r="A305" s="154"/>
      <c r="B305" s="160"/>
      <c r="C305" s="198" t="s">
        <v>407</v>
      </c>
      <c r="D305" s="165"/>
      <c r="E305" s="171"/>
      <c r="F305" s="175"/>
      <c r="G305" s="175"/>
      <c r="H305" s="175"/>
      <c r="I305" s="175"/>
      <c r="J305" s="175"/>
      <c r="K305" s="175"/>
      <c r="L305" s="175"/>
      <c r="M305" s="175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144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">
      <c r="A306" s="154"/>
      <c r="B306" s="160"/>
      <c r="C306" s="198" t="s">
        <v>408</v>
      </c>
      <c r="D306" s="165"/>
      <c r="E306" s="171">
        <v>0.92163300000000004</v>
      </c>
      <c r="F306" s="175"/>
      <c r="G306" s="175"/>
      <c r="H306" s="175"/>
      <c r="I306" s="175"/>
      <c r="J306" s="175"/>
      <c r="K306" s="175"/>
      <c r="L306" s="175"/>
      <c r="M306" s="175"/>
      <c r="N306" s="163"/>
      <c r="O306" s="163"/>
      <c r="P306" s="163"/>
      <c r="Q306" s="163"/>
      <c r="R306" s="163"/>
      <c r="S306" s="163"/>
      <c r="T306" s="164"/>
      <c r="U306" s="16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144</v>
      </c>
      <c r="AF306" s="153">
        <v>0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">
      <c r="A307" s="154">
        <v>49</v>
      </c>
      <c r="B307" s="160" t="s">
        <v>409</v>
      </c>
      <c r="C307" s="197" t="s">
        <v>410</v>
      </c>
      <c r="D307" s="162" t="s">
        <v>187</v>
      </c>
      <c r="E307" s="170">
        <v>10.7112</v>
      </c>
      <c r="F307" s="174"/>
      <c r="G307" s="175">
        <f>ROUND(E307*F307,2)</f>
        <v>0</v>
      </c>
      <c r="H307" s="174"/>
      <c r="I307" s="175">
        <f>ROUND(E307*H307,2)</f>
        <v>0</v>
      </c>
      <c r="J307" s="174"/>
      <c r="K307" s="175">
        <f>ROUND(E307*J307,2)</f>
        <v>0</v>
      </c>
      <c r="L307" s="175">
        <v>21</v>
      </c>
      <c r="M307" s="175">
        <f>G307*(1+L307/100)</f>
        <v>0</v>
      </c>
      <c r="N307" s="163">
        <v>0</v>
      </c>
      <c r="O307" s="163">
        <f>ROUND(E307*N307,5)</f>
        <v>0</v>
      </c>
      <c r="P307" s="163">
        <v>0</v>
      </c>
      <c r="Q307" s="163">
        <f>ROUND(E307*P307,5)</f>
        <v>0</v>
      </c>
      <c r="R307" s="163"/>
      <c r="S307" s="163"/>
      <c r="T307" s="164">
        <v>0</v>
      </c>
      <c r="U307" s="163">
        <f>ROUND(E307*T307,2)</f>
        <v>0</v>
      </c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411</v>
      </c>
      <c r="AF307" s="153"/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">
      <c r="A308" s="154"/>
      <c r="B308" s="160"/>
      <c r="C308" s="198" t="s">
        <v>252</v>
      </c>
      <c r="D308" s="165"/>
      <c r="E308" s="171"/>
      <c r="F308" s="175"/>
      <c r="G308" s="175"/>
      <c r="H308" s="175"/>
      <c r="I308" s="175"/>
      <c r="J308" s="175"/>
      <c r="K308" s="175"/>
      <c r="L308" s="175"/>
      <c r="M308" s="175"/>
      <c r="N308" s="163"/>
      <c r="O308" s="163"/>
      <c r="P308" s="163"/>
      <c r="Q308" s="163"/>
      <c r="R308" s="163"/>
      <c r="S308" s="163"/>
      <c r="T308" s="164"/>
      <c r="U308" s="163"/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144</v>
      </c>
      <c r="AF308" s="153">
        <v>0</v>
      </c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">
      <c r="A309" s="154"/>
      <c r="B309" s="160"/>
      <c r="C309" s="198" t="s">
        <v>412</v>
      </c>
      <c r="D309" s="165"/>
      <c r="E309" s="171"/>
      <c r="F309" s="175"/>
      <c r="G309" s="175"/>
      <c r="H309" s="175"/>
      <c r="I309" s="175"/>
      <c r="J309" s="175"/>
      <c r="K309" s="175"/>
      <c r="L309" s="175"/>
      <c r="M309" s="175"/>
      <c r="N309" s="163"/>
      <c r="O309" s="163"/>
      <c r="P309" s="163"/>
      <c r="Q309" s="163"/>
      <c r="R309" s="163"/>
      <c r="S309" s="163"/>
      <c r="T309" s="164"/>
      <c r="U309" s="16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144</v>
      </c>
      <c r="AF309" s="153">
        <v>0</v>
      </c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">
      <c r="A310" s="154"/>
      <c r="B310" s="160"/>
      <c r="C310" s="198" t="s">
        <v>413</v>
      </c>
      <c r="D310" s="165"/>
      <c r="E310" s="171"/>
      <c r="F310" s="175"/>
      <c r="G310" s="175"/>
      <c r="H310" s="175"/>
      <c r="I310" s="175"/>
      <c r="J310" s="175"/>
      <c r="K310" s="175"/>
      <c r="L310" s="175"/>
      <c r="M310" s="175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144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">
      <c r="A311" s="154"/>
      <c r="B311" s="160"/>
      <c r="C311" s="198" t="s">
        <v>414</v>
      </c>
      <c r="D311" s="165"/>
      <c r="E311" s="171">
        <v>10.7112</v>
      </c>
      <c r="F311" s="175"/>
      <c r="G311" s="175"/>
      <c r="H311" s="175"/>
      <c r="I311" s="175"/>
      <c r="J311" s="175"/>
      <c r="K311" s="175"/>
      <c r="L311" s="175"/>
      <c r="M311" s="175"/>
      <c r="N311" s="163"/>
      <c r="O311" s="163"/>
      <c r="P311" s="163"/>
      <c r="Q311" s="163"/>
      <c r="R311" s="163"/>
      <c r="S311" s="163"/>
      <c r="T311" s="164"/>
      <c r="U311" s="16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144</v>
      </c>
      <c r="AF311" s="153">
        <v>0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">
      <c r="A312" s="154"/>
      <c r="B312" s="160"/>
      <c r="C312" s="200" t="s">
        <v>257</v>
      </c>
      <c r="D312" s="169"/>
      <c r="E312" s="173">
        <v>10.7112</v>
      </c>
      <c r="F312" s="175"/>
      <c r="G312" s="175"/>
      <c r="H312" s="175"/>
      <c r="I312" s="175"/>
      <c r="J312" s="175"/>
      <c r="K312" s="175"/>
      <c r="L312" s="175"/>
      <c r="M312" s="175"/>
      <c r="N312" s="163"/>
      <c r="O312" s="163"/>
      <c r="P312" s="163"/>
      <c r="Q312" s="163"/>
      <c r="R312" s="163"/>
      <c r="S312" s="163"/>
      <c r="T312" s="164"/>
      <c r="U312" s="16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144</v>
      </c>
      <c r="AF312" s="153">
        <v>1</v>
      </c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ht="22.5" outlineLevel="1" x14ac:dyDescent="0.2">
      <c r="A313" s="154">
        <v>50</v>
      </c>
      <c r="B313" s="160" t="s">
        <v>415</v>
      </c>
      <c r="C313" s="197" t="s">
        <v>416</v>
      </c>
      <c r="D313" s="162" t="s">
        <v>212</v>
      </c>
      <c r="E313" s="170">
        <v>236.46</v>
      </c>
      <c r="F313" s="174"/>
      <c r="G313" s="175">
        <f>ROUND(E313*F313,2)</f>
        <v>0</v>
      </c>
      <c r="H313" s="174"/>
      <c r="I313" s="175">
        <f>ROUND(E313*H313,2)</f>
        <v>0</v>
      </c>
      <c r="J313" s="174"/>
      <c r="K313" s="175">
        <f>ROUND(E313*J313,2)</f>
        <v>0</v>
      </c>
      <c r="L313" s="175">
        <v>21</v>
      </c>
      <c r="M313" s="175">
        <f>G313*(1+L313/100)</f>
        <v>0</v>
      </c>
      <c r="N313" s="163">
        <v>9.7290000000000001E-2</v>
      </c>
      <c r="O313" s="163">
        <f>ROUND(E313*N313,5)</f>
        <v>23.005189999999999</v>
      </c>
      <c r="P313" s="163">
        <v>0</v>
      </c>
      <c r="Q313" s="163">
        <f>ROUND(E313*P313,5)</f>
        <v>0</v>
      </c>
      <c r="R313" s="163"/>
      <c r="S313" s="163"/>
      <c r="T313" s="164">
        <v>0.24299999999999999</v>
      </c>
      <c r="U313" s="163">
        <f>ROUND(E313*T313,2)</f>
        <v>57.46</v>
      </c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142</v>
      </c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">
      <c r="A314" s="154"/>
      <c r="B314" s="160"/>
      <c r="C314" s="198" t="s">
        <v>417</v>
      </c>
      <c r="D314" s="165"/>
      <c r="E314" s="171"/>
      <c r="F314" s="175"/>
      <c r="G314" s="175"/>
      <c r="H314" s="175"/>
      <c r="I314" s="175"/>
      <c r="J314" s="175"/>
      <c r="K314" s="175"/>
      <c r="L314" s="175"/>
      <c r="M314" s="175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144</v>
      </c>
      <c r="AF314" s="153">
        <v>0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">
      <c r="A315" s="154"/>
      <c r="B315" s="160"/>
      <c r="C315" s="198" t="s">
        <v>418</v>
      </c>
      <c r="D315" s="165"/>
      <c r="E315" s="171"/>
      <c r="F315" s="175"/>
      <c r="G315" s="175"/>
      <c r="H315" s="175"/>
      <c r="I315" s="175"/>
      <c r="J315" s="175"/>
      <c r="K315" s="175"/>
      <c r="L315" s="175"/>
      <c r="M315" s="175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144</v>
      </c>
      <c r="AF315" s="153">
        <v>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">
      <c r="A316" s="154"/>
      <c r="B316" s="160"/>
      <c r="C316" s="198" t="s">
        <v>419</v>
      </c>
      <c r="D316" s="165"/>
      <c r="E316" s="171"/>
      <c r="F316" s="175"/>
      <c r="G316" s="175"/>
      <c r="H316" s="175"/>
      <c r="I316" s="175"/>
      <c r="J316" s="175"/>
      <c r="K316" s="175"/>
      <c r="L316" s="175"/>
      <c r="M316" s="175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144</v>
      </c>
      <c r="AF316" s="153">
        <v>0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">
      <c r="A317" s="154"/>
      <c r="B317" s="160"/>
      <c r="C317" s="198" t="s">
        <v>420</v>
      </c>
      <c r="D317" s="165"/>
      <c r="E317" s="171"/>
      <c r="F317" s="175"/>
      <c r="G317" s="175"/>
      <c r="H317" s="175"/>
      <c r="I317" s="175"/>
      <c r="J317" s="175"/>
      <c r="K317" s="175"/>
      <c r="L317" s="175"/>
      <c r="M317" s="175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144</v>
      </c>
      <c r="AF317" s="153">
        <v>0</v>
      </c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">
      <c r="A318" s="154"/>
      <c r="B318" s="160"/>
      <c r="C318" s="198" t="s">
        <v>421</v>
      </c>
      <c r="D318" s="165"/>
      <c r="E318" s="171"/>
      <c r="F318" s="175"/>
      <c r="G318" s="175"/>
      <c r="H318" s="175"/>
      <c r="I318" s="175"/>
      <c r="J318" s="175"/>
      <c r="K318" s="175"/>
      <c r="L318" s="175"/>
      <c r="M318" s="175"/>
      <c r="N318" s="163"/>
      <c r="O318" s="163"/>
      <c r="P318" s="163"/>
      <c r="Q318" s="163"/>
      <c r="R318" s="163"/>
      <c r="S318" s="163"/>
      <c r="T318" s="164"/>
      <c r="U318" s="16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144</v>
      </c>
      <c r="AF318" s="153">
        <v>0</v>
      </c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">
      <c r="A319" s="154"/>
      <c r="B319" s="160"/>
      <c r="C319" s="198" t="s">
        <v>178</v>
      </c>
      <c r="D319" s="165"/>
      <c r="E319" s="171"/>
      <c r="F319" s="175"/>
      <c r="G319" s="175"/>
      <c r="H319" s="175"/>
      <c r="I319" s="175"/>
      <c r="J319" s="175"/>
      <c r="K319" s="175"/>
      <c r="L319" s="175"/>
      <c r="M319" s="175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144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">
      <c r="A320" s="154"/>
      <c r="B320" s="160"/>
      <c r="C320" s="198" t="s">
        <v>252</v>
      </c>
      <c r="D320" s="165"/>
      <c r="E320" s="171"/>
      <c r="F320" s="175"/>
      <c r="G320" s="175"/>
      <c r="H320" s="175"/>
      <c r="I320" s="175"/>
      <c r="J320" s="175"/>
      <c r="K320" s="175"/>
      <c r="L320" s="175"/>
      <c r="M320" s="175"/>
      <c r="N320" s="163"/>
      <c r="O320" s="163"/>
      <c r="P320" s="163"/>
      <c r="Q320" s="163"/>
      <c r="R320" s="163"/>
      <c r="S320" s="163"/>
      <c r="T320" s="164"/>
      <c r="U320" s="163"/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144</v>
      </c>
      <c r="AF320" s="153">
        <v>0</v>
      </c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">
      <c r="A321" s="154"/>
      <c r="B321" s="160"/>
      <c r="C321" s="198" t="s">
        <v>412</v>
      </c>
      <c r="D321" s="165"/>
      <c r="E321" s="171"/>
      <c r="F321" s="175"/>
      <c r="G321" s="175"/>
      <c r="H321" s="175"/>
      <c r="I321" s="175"/>
      <c r="J321" s="175"/>
      <c r="K321" s="175"/>
      <c r="L321" s="175"/>
      <c r="M321" s="175"/>
      <c r="N321" s="163"/>
      <c r="O321" s="163"/>
      <c r="P321" s="163"/>
      <c r="Q321" s="163"/>
      <c r="R321" s="163"/>
      <c r="S321" s="163"/>
      <c r="T321" s="164"/>
      <c r="U321" s="16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144</v>
      </c>
      <c r="AF321" s="153">
        <v>0</v>
      </c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">
      <c r="A322" s="154"/>
      <c r="B322" s="160"/>
      <c r="C322" s="198" t="s">
        <v>422</v>
      </c>
      <c r="D322" s="165"/>
      <c r="E322" s="171">
        <v>178.52</v>
      </c>
      <c r="F322" s="175"/>
      <c r="G322" s="175"/>
      <c r="H322" s="175"/>
      <c r="I322" s="175"/>
      <c r="J322" s="175"/>
      <c r="K322" s="175"/>
      <c r="L322" s="175"/>
      <c r="M322" s="175"/>
      <c r="N322" s="163"/>
      <c r="O322" s="163"/>
      <c r="P322" s="163"/>
      <c r="Q322" s="163"/>
      <c r="R322" s="163"/>
      <c r="S322" s="163"/>
      <c r="T322" s="164"/>
      <c r="U322" s="16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144</v>
      </c>
      <c r="AF322" s="153">
        <v>0</v>
      </c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">
      <c r="A323" s="154"/>
      <c r="B323" s="160"/>
      <c r="C323" s="198" t="s">
        <v>423</v>
      </c>
      <c r="D323" s="165"/>
      <c r="E323" s="171">
        <v>11.7</v>
      </c>
      <c r="F323" s="175"/>
      <c r="G323" s="175"/>
      <c r="H323" s="175"/>
      <c r="I323" s="175"/>
      <c r="J323" s="175"/>
      <c r="K323" s="175"/>
      <c r="L323" s="175"/>
      <c r="M323" s="175"/>
      <c r="N323" s="163"/>
      <c r="O323" s="163"/>
      <c r="P323" s="163"/>
      <c r="Q323" s="163"/>
      <c r="R323" s="163"/>
      <c r="S323" s="163"/>
      <c r="T323" s="164"/>
      <c r="U323" s="163"/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144</v>
      </c>
      <c r="AF323" s="153">
        <v>0</v>
      </c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">
      <c r="A324" s="154"/>
      <c r="B324" s="160"/>
      <c r="C324" s="200" t="s">
        <v>257</v>
      </c>
      <c r="D324" s="169"/>
      <c r="E324" s="173">
        <v>190.22</v>
      </c>
      <c r="F324" s="175"/>
      <c r="G324" s="175"/>
      <c r="H324" s="175"/>
      <c r="I324" s="175"/>
      <c r="J324" s="175"/>
      <c r="K324" s="175"/>
      <c r="L324" s="175"/>
      <c r="M324" s="175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144</v>
      </c>
      <c r="AF324" s="153">
        <v>1</v>
      </c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54"/>
      <c r="B325" s="160"/>
      <c r="C325" s="198" t="s">
        <v>258</v>
      </c>
      <c r="D325" s="165"/>
      <c r="E325" s="171"/>
      <c r="F325" s="175"/>
      <c r="G325" s="175"/>
      <c r="H325" s="175"/>
      <c r="I325" s="175"/>
      <c r="J325" s="175"/>
      <c r="K325" s="175"/>
      <c r="L325" s="175"/>
      <c r="M325" s="175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144</v>
      </c>
      <c r="AF325" s="153">
        <v>0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">
      <c r="A326" s="154"/>
      <c r="B326" s="160"/>
      <c r="C326" s="198" t="s">
        <v>424</v>
      </c>
      <c r="D326" s="165"/>
      <c r="E326" s="171">
        <v>44.34</v>
      </c>
      <c r="F326" s="175"/>
      <c r="G326" s="175"/>
      <c r="H326" s="175"/>
      <c r="I326" s="175"/>
      <c r="J326" s="175"/>
      <c r="K326" s="175"/>
      <c r="L326" s="175"/>
      <c r="M326" s="175"/>
      <c r="N326" s="163"/>
      <c r="O326" s="163"/>
      <c r="P326" s="163"/>
      <c r="Q326" s="163"/>
      <c r="R326" s="163"/>
      <c r="S326" s="163"/>
      <c r="T326" s="164"/>
      <c r="U326" s="163"/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144</v>
      </c>
      <c r="AF326" s="153">
        <v>0</v>
      </c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">
      <c r="A327" s="154"/>
      <c r="B327" s="160"/>
      <c r="C327" s="198" t="s">
        <v>425</v>
      </c>
      <c r="D327" s="165"/>
      <c r="E327" s="171">
        <v>1.9</v>
      </c>
      <c r="F327" s="175"/>
      <c r="G327" s="175"/>
      <c r="H327" s="175"/>
      <c r="I327" s="175"/>
      <c r="J327" s="175"/>
      <c r="K327" s="175"/>
      <c r="L327" s="175"/>
      <c r="M327" s="175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144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">
      <c r="A328" s="154"/>
      <c r="B328" s="160"/>
      <c r="C328" s="200" t="s">
        <v>257</v>
      </c>
      <c r="D328" s="169"/>
      <c r="E328" s="173">
        <v>46.24</v>
      </c>
      <c r="F328" s="175"/>
      <c r="G328" s="175"/>
      <c r="H328" s="175"/>
      <c r="I328" s="175"/>
      <c r="J328" s="175"/>
      <c r="K328" s="175"/>
      <c r="L328" s="175"/>
      <c r="M328" s="175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144</v>
      </c>
      <c r="AF328" s="153">
        <v>1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ht="22.5" outlineLevel="1" x14ac:dyDescent="0.2">
      <c r="A329" s="154">
        <v>51</v>
      </c>
      <c r="B329" s="160" t="s">
        <v>426</v>
      </c>
      <c r="C329" s="197" t="s">
        <v>427</v>
      </c>
      <c r="D329" s="162" t="s">
        <v>212</v>
      </c>
      <c r="E329" s="170">
        <v>54.55</v>
      </c>
      <c r="F329" s="174"/>
      <c r="G329" s="175">
        <f>ROUND(E329*F329,2)</f>
        <v>0</v>
      </c>
      <c r="H329" s="174"/>
      <c r="I329" s="175">
        <f>ROUND(E329*H329,2)</f>
        <v>0</v>
      </c>
      <c r="J329" s="174"/>
      <c r="K329" s="175">
        <f>ROUND(E329*J329,2)</f>
        <v>0</v>
      </c>
      <c r="L329" s="175">
        <v>21</v>
      </c>
      <c r="M329" s="175">
        <f>G329*(1+L329/100)</f>
        <v>0</v>
      </c>
      <c r="N329" s="163">
        <v>0</v>
      </c>
      <c r="O329" s="163">
        <f>ROUND(E329*N329,5)</f>
        <v>0</v>
      </c>
      <c r="P329" s="163">
        <v>0</v>
      </c>
      <c r="Q329" s="163">
        <f>ROUND(E329*P329,5)</f>
        <v>0</v>
      </c>
      <c r="R329" s="163"/>
      <c r="S329" s="163"/>
      <c r="T329" s="164">
        <v>1.5626599999999999</v>
      </c>
      <c r="U329" s="163">
        <f>ROUND(E329*T329,2)</f>
        <v>85.24</v>
      </c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142</v>
      </c>
      <c r="AF329" s="153"/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">
      <c r="A330" s="154"/>
      <c r="B330" s="160"/>
      <c r="C330" s="198" t="s">
        <v>428</v>
      </c>
      <c r="D330" s="165"/>
      <c r="E330" s="171"/>
      <c r="F330" s="175"/>
      <c r="G330" s="175"/>
      <c r="H330" s="175"/>
      <c r="I330" s="175"/>
      <c r="J330" s="175"/>
      <c r="K330" s="175"/>
      <c r="L330" s="175"/>
      <c r="M330" s="175"/>
      <c r="N330" s="163"/>
      <c r="O330" s="163"/>
      <c r="P330" s="163"/>
      <c r="Q330" s="163"/>
      <c r="R330" s="163"/>
      <c r="S330" s="163"/>
      <c r="T330" s="164"/>
      <c r="U330" s="163"/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144</v>
      </c>
      <c r="AF330" s="153">
        <v>0</v>
      </c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ht="22.5" outlineLevel="1" x14ac:dyDescent="0.2">
      <c r="A331" s="154"/>
      <c r="B331" s="160"/>
      <c r="C331" s="198" t="s">
        <v>429</v>
      </c>
      <c r="D331" s="165"/>
      <c r="E331" s="171"/>
      <c r="F331" s="175"/>
      <c r="G331" s="175"/>
      <c r="H331" s="175"/>
      <c r="I331" s="175"/>
      <c r="J331" s="175"/>
      <c r="K331" s="175"/>
      <c r="L331" s="175"/>
      <c r="M331" s="175"/>
      <c r="N331" s="163"/>
      <c r="O331" s="163"/>
      <c r="P331" s="163"/>
      <c r="Q331" s="163"/>
      <c r="R331" s="163"/>
      <c r="S331" s="163"/>
      <c r="T331" s="164"/>
      <c r="U331" s="163"/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144</v>
      </c>
      <c r="AF331" s="153">
        <v>0</v>
      </c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">
      <c r="A332" s="154"/>
      <c r="B332" s="160"/>
      <c r="C332" s="198" t="s">
        <v>178</v>
      </c>
      <c r="D332" s="165"/>
      <c r="E332" s="171"/>
      <c r="F332" s="175"/>
      <c r="G332" s="175"/>
      <c r="H332" s="175"/>
      <c r="I332" s="175"/>
      <c r="J332" s="175"/>
      <c r="K332" s="175"/>
      <c r="L332" s="175"/>
      <c r="M332" s="175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144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">
      <c r="A333" s="154"/>
      <c r="B333" s="160"/>
      <c r="C333" s="198" t="s">
        <v>252</v>
      </c>
      <c r="D333" s="165"/>
      <c r="E333" s="171"/>
      <c r="F333" s="175"/>
      <c r="G333" s="175"/>
      <c r="H333" s="175"/>
      <c r="I333" s="175"/>
      <c r="J333" s="175"/>
      <c r="K333" s="175"/>
      <c r="L333" s="175"/>
      <c r="M333" s="175"/>
      <c r="N333" s="163"/>
      <c r="O333" s="163"/>
      <c r="P333" s="163"/>
      <c r="Q333" s="163"/>
      <c r="R333" s="163"/>
      <c r="S333" s="163"/>
      <c r="T333" s="164"/>
      <c r="U333" s="16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144</v>
      </c>
      <c r="AF333" s="153">
        <v>0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">
      <c r="A334" s="154"/>
      <c r="B334" s="160"/>
      <c r="C334" s="198" t="s">
        <v>412</v>
      </c>
      <c r="D334" s="165"/>
      <c r="E334" s="171"/>
      <c r="F334" s="175"/>
      <c r="G334" s="175"/>
      <c r="H334" s="175"/>
      <c r="I334" s="175"/>
      <c r="J334" s="175"/>
      <c r="K334" s="175"/>
      <c r="L334" s="175"/>
      <c r="M334" s="175"/>
      <c r="N334" s="163"/>
      <c r="O334" s="163"/>
      <c r="P334" s="163"/>
      <c r="Q334" s="163"/>
      <c r="R334" s="163"/>
      <c r="S334" s="163"/>
      <c r="T334" s="164"/>
      <c r="U334" s="163"/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144</v>
      </c>
      <c r="AF334" s="153">
        <v>0</v>
      </c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">
      <c r="A335" s="154"/>
      <c r="B335" s="160"/>
      <c r="C335" s="198" t="s">
        <v>430</v>
      </c>
      <c r="D335" s="165"/>
      <c r="E335" s="171">
        <v>45.05</v>
      </c>
      <c r="F335" s="175"/>
      <c r="G335" s="175"/>
      <c r="H335" s="175"/>
      <c r="I335" s="175"/>
      <c r="J335" s="175"/>
      <c r="K335" s="175"/>
      <c r="L335" s="175"/>
      <c r="M335" s="175"/>
      <c r="N335" s="163"/>
      <c r="O335" s="163"/>
      <c r="P335" s="163"/>
      <c r="Q335" s="163"/>
      <c r="R335" s="163"/>
      <c r="S335" s="163"/>
      <c r="T335" s="164"/>
      <c r="U335" s="16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144</v>
      </c>
      <c r="AF335" s="153">
        <v>0</v>
      </c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">
      <c r="A336" s="154"/>
      <c r="B336" s="160"/>
      <c r="C336" s="200" t="s">
        <v>257</v>
      </c>
      <c r="D336" s="169"/>
      <c r="E336" s="173">
        <v>45.05</v>
      </c>
      <c r="F336" s="175"/>
      <c r="G336" s="175"/>
      <c r="H336" s="175"/>
      <c r="I336" s="175"/>
      <c r="J336" s="175"/>
      <c r="K336" s="175"/>
      <c r="L336" s="175"/>
      <c r="M336" s="175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144</v>
      </c>
      <c r="AF336" s="153">
        <v>1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">
      <c r="A337" s="154"/>
      <c r="B337" s="160"/>
      <c r="C337" s="198" t="s">
        <v>431</v>
      </c>
      <c r="D337" s="165"/>
      <c r="E337" s="171">
        <v>9.5</v>
      </c>
      <c r="F337" s="175"/>
      <c r="G337" s="175"/>
      <c r="H337" s="175"/>
      <c r="I337" s="175"/>
      <c r="J337" s="175"/>
      <c r="K337" s="175"/>
      <c r="L337" s="175"/>
      <c r="M337" s="175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144</v>
      </c>
      <c r="AF337" s="153">
        <v>0</v>
      </c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">
      <c r="A338" s="154"/>
      <c r="B338" s="160"/>
      <c r="C338" s="200" t="s">
        <v>257</v>
      </c>
      <c r="D338" s="169"/>
      <c r="E338" s="173">
        <v>9.5</v>
      </c>
      <c r="F338" s="175"/>
      <c r="G338" s="175"/>
      <c r="H338" s="175"/>
      <c r="I338" s="175"/>
      <c r="J338" s="175"/>
      <c r="K338" s="175"/>
      <c r="L338" s="175"/>
      <c r="M338" s="175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144</v>
      </c>
      <c r="AF338" s="153">
        <v>1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x14ac:dyDescent="0.2">
      <c r="A339" s="155" t="s">
        <v>139</v>
      </c>
      <c r="B339" s="161" t="s">
        <v>80</v>
      </c>
      <c r="C339" s="199" t="s">
        <v>81</v>
      </c>
      <c r="D339" s="166"/>
      <c r="E339" s="172"/>
      <c r="F339" s="176"/>
      <c r="G339" s="176">
        <f>SUMIF(AE340:AE345,"&lt;&gt;NOR",G340:G345)</f>
        <v>0</v>
      </c>
      <c r="H339" s="176"/>
      <c r="I339" s="176">
        <f>SUM(I340:I345)</f>
        <v>0</v>
      </c>
      <c r="J339" s="176"/>
      <c r="K339" s="176">
        <f>SUM(K340:K345)</f>
        <v>0</v>
      </c>
      <c r="L339" s="176"/>
      <c r="M339" s="176">
        <f>SUM(M340:M345)</f>
        <v>0</v>
      </c>
      <c r="N339" s="167"/>
      <c r="O339" s="167">
        <f>SUM(O340:O345)</f>
        <v>0.51037999999999994</v>
      </c>
      <c r="P339" s="167"/>
      <c r="Q339" s="167">
        <f>SUM(Q340:Q345)</f>
        <v>0</v>
      </c>
      <c r="R339" s="167"/>
      <c r="S339" s="167"/>
      <c r="T339" s="168"/>
      <c r="U339" s="167">
        <f>SUM(U340:U345)</f>
        <v>36.72</v>
      </c>
      <c r="AE339" t="s">
        <v>140</v>
      </c>
    </row>
    <row r="340" spans="1:60" outlineLevel="1" x14ac:dyDescent="0.2">
      <c r="A340" s="154">
        <v>52</v>
      </c>
      <c r="B340" s="160" t="s">
        <v>432</v>
      </c>
      <c r="C340" s="197" t="s">
        <v>433</v>
      </c>
      <c r="D340" s="162" t="s">
        <v>212</v>
      </c>
      <c r="E340" s="170">
        <v>54</v>
      </c>
      <c r="F340" s="174"/>
      <c r="G340" s="175">
        <f>ROUND(E340*F340,2)</f>
        <v>0</v>
      </c>
      <c r="H340" s="174"/>
      <c r="I340" s="175">
        <f>ROUND(E340*H340,2)</f>
        <v>0</v>
      </c>
      <c r="J340" s="174"/>
      <c r="K340" s="175">
        <f>ROUND(E340*J340,2)</f>
        <v>0</v>
      </c>
      <c r="L340" s="175">
        <v>21</v>
      </c>
      <c r="M340" s="175">
        <f>G340*(1+L340/100)</f>
        <v>0</v>
      </c>
      <c r="N340" s="163">
        <v>6.3499999999999997E-3</v>
      </c>
      <c r="O340" s="163">
        <f>ROUND(E340*N340,5)</f>
        <v>0.34289999999999998</v>
      </c>
      <c r="P340" s="163">
        <v>0</v>
      </c>
      <c r="Q340" s="163">
        <f>ROUND(E340*P340,5)</f>
        <v>0</v>
      </c>
      <c r="R340" s="163"/>
      <c r="S340" s="163"/>
      <c r="T340" s="164">
        <v>0.26</v>
      </c>
      <c r="U340" s="163">
        <f>ROUND(E340*T340,2)</f>
        <v>14.04</v>
      </c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142</v>
      </c>
      <c r="AF340" s="153"/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">
      <c r="A341" s="154"/>
      <c r="B341" s="160"/>
      <c r="C341" s="198" t="s">
        <v>434</v>
      </c>
      <c r="D341" s="165"/>
      <c r="E341" s="171"/>
      <c r="F341" s="175"/>
      <c r="G341" s="175"/>
      <c r="H341" s="175"/>
      <c r="I341" s="175"/>
      <c r="J341" s="175"/>
      <c r="K341" s="175"/>
      <c r="L341" s="175"/>
      <c r="M341" s="175"/>
      <c r="N341" s="163"/>
      <c r="O341" s="163"/>
      <c r="P341" s="163"/>
      <c r="Q341" s="163"/>
      <c r="R341" s="163"/>
      <c r="S341" s="163"/>
      <c r="T341" s="164"/>
      <c r="U341" s="163"/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144</v>
      </c>
      <c r="AF341" s="153">
        <v>0</v>
      </c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">
      <c r="A342" s="154"/>
      <c r="B342" s="160"/>
      <c r="C342" s="198" t="s">
        <v>435</v>
      </c>
      <c r="D342" s="165"/>
      <c r="E342" s="171">
        <v>54</v>
      </c>
      <c r="F342" s="175"/>
      <c r="G342" s="175"/>
      <c r="H342" s="175"/>
      <c r="I342" s="175"/>
      <c r="J342" s="175"/>
      <c r="K342" s="175"/>
      <c r="L342" s="175"/>
      <c r="M342" s="175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144</v>
      </c>
      <c r="AF342" s="153">
        <v>0</v>
      </c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">
      <c r="A343" s="154">
        <v>53</v>
      </c>
      <c r="B343" s="160" t="s">
        <v>436</v>
      </c>
      <c r="C343" s="197" t="s">
        <v>437</v>
      </c>
      <c r="D343" s="162" t="s">
        <v>212</v>
      </c>
      <c r="E343" s="170">
        <v>106</v>
      </c>
      <c r="F343" s="174"/>
      <c r="G343" s="175">
        <f>ROUND(E343*F343,2)</f>
        <v>0</v>
      </c>
      <c r="H343" s="174"/>
      <c r="I343" s="175">
        <f>ROUND(E343*H343,2)</f>
        <v>0</v>
      </c>
      <c r="J343" s="174"/>
      <c r="K343" s="175">
        <f>ROUND(E343*J343,2)</f>
        <v>0</v>
      </c>
      <c r="L343" s="175">
        <v>21</v>
      </c>
      <c r="M343" s="175">
        <f>G343*(1+L343/100)</f>
        <v>0</v>
      </c>
      <c r="N343" s="163">
        <v>1.58E-3</v>
      </c>
      <c r="O343" s="163">
        <f>ROUND(E343*N343,5)</f>
        <v>0.16747999999999999</v>
      </c>
      <c r="P343" s="163">
        <v>0</v>
      </c>
      <c r="Q343" s="163">
        <f>ROUND(E343*P343,5)</f>
        <v>0</v>
      </c>
      <c r="R343" s="163"/>
      <c r="S343" s="163"/>
      <c r="T343" s="164">
        <v>0.214</v>
      </c>
      <c r="U343" s="163">
        <f>ROUND(E343*T343,2)</f>
        <v>22.68</v>
      </c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142</v>
      </c>
      <c r="AF343" s="153"/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">
      <c r="A344" s="154"/>
      <c r="B344" s="160"/>
      <c r="C344" s="198" t="s">
        <v>434</v>
      </c>
      <c r="D344" s="165"/>
      <c r="E344" s="171"/>
      <c r="F344" s="175"/>
      <c r="G344" s="175"/>
      <c r="H344" s="175"/>
      <c r="I344" s="175"/>
      <c r="J344" s="175"/>
      <c r="K344" s="175"/>
      <c r="L344" s="175"/>
      <c r="M344" s="175"/>
      <c r="N344" s="163"/>
      <c r="O344" s="163"/>
      <c r="P344" s="163"/>
      <c r="Q344" s="163"/>
      <c r="R344" s="163"/>
      <c r="S344" s="163"/>
      <c r="T344" s="164"/>
      <c r="U344" s="16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144</v>
      </c>
      <c r="AF344" s="153">
        <v>0</v>
      </c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">
      <c r="A345" s="154"/>
      <c r="B345" s="160"/>
      <c r="C345" s="198" t="s">
        <v>438</v>
      </c>
      <c r="D345" s="165"/>
      <c r="E345" s="171">
        <v>106</v>
      </c>
      <c r="F345" s="175"/>
      <c r="G345" s="175"/>
      <c r="H345" s="175"/>
      <c r="I345" s="175"/>
      <c r="J345" s="175"/>
      <c r="K345" s="175"/>
      <c r="L345" s="175"/>
      <c r="M345" s="175"/>
      <c r="N345" s="163"/>
      <c r="O345" s="163"/>
      <c r="P345" s="163"/>
      <c r="Q345" s="163"/>
      <c r="R345" s="163"/>
      <c r="S345" s="163"/>
      <c r="T345" s="164"/>
      <c r="U345" s="16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 t="s">
        <v>144</v>
      </c>
      <c r="AF345" s="153">
        <v>0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x14ac:dyDescent="0.2">
      <c r="A346" s="155" t="s">
        <v>139</v>
      </c>
      <c r="B346" s="161" t="s">
        <v>82</v>
      </c>
      <c r="C346" s="199" t="s">
        <v>83</v>
      </c>
      <c r="D346" s="166"/>
      <c r="E346" s="172"/>
      <c r="F346" s="176"/>
      <c r="G346" s="176">
        <f>SUMIF(AE347:AE353,"&lt;&gt;NOR",G347:G353)</f>
        <v>0</v>
      </c>
      <c r="H346" s="176"/>
      <c r="I346" s="176">
        <f>SUM(I347:I353)</f>
        <v>0</v>
      </c>
      <c r="J346" s="176"/>
      <c r="K346" s="176">
        <f>SUM(K347:K353)</f>
        <v>0</v>
      </c>
      <c r="L346" s="176"/>
      <c r="M346" s="176">
        <f>SUM(M347:M353)</f>
        <v>0</v>
      </c>
      <c r="N346" s="167"/>
      <c r="O346" s="167">
        <f>SUM(O347:O353)</f>
        <v>1.065E-2</v>
      </c>
      <c r="P346" s="167"/>
      <c r="Q346" s="167">
        <f>SUM(Q347:Q353)</f>
        <v>0</v>
      </c>
      <c r="R346" s="167"/>
      <c r="S346" s="167"/>
      <c r="T346" s="168"/>
      <c r="U346" s="167">
        <f>SUM(U347:U353)</f>
        <v>82.04</v>
      </c>
      <c r="AE346" t="s">
        <v>140</v>
      </c>
    </row>
    <row r="347" spans="1:60" outlineLevel="1" x14ac:dyDescent="0.2">
      <c r="A347" s="154">
        <v>54</v>
      </c>
      <c r="B347" s="160" t="s">
        <v>439</v>
      </c>
      <c r="C347" s="197" t="s">
        <v>440</v>
      </c>
      <c r="D347" s="162" t="s">
        <v>212</v>
      </c>
      <c r="E347" s="170">
        <v>266.36</v>
      </c>
      <c r="F347" s="174"/>
      <c r="G347" s="175">
        <f>ROUND(E347*F347,2)</f>
        <v>0</v>
      </c>
      <c r="H347" s="174"/>
      <c r="I347" s="175">
        <f>ROUND(E347*H347,2)</f>
        <v>0</v>
      </c>
      <c r="J347" s="174"/>
      <c r="K347" s="175">
        <f>ROUND(E347*J347,2)</f>
        <v>0</v>
      </c>
      <c r="L347" s="175">
        <v>21</v>
      </c>
      <c r="M347" s="175">
        <f>G347*(1+L347/100)</f>
        <v>0</v>
      </c>
      <c r="N347" s="163">
        <v>4.0000000000000003E-5</v>
      </c>
      <c r="O347" s="163">
        <f>ROUND(E347*N347,5)</f>
        <v>1.065E-2</v>
      </c>
      <c r="P347" s="163">
        <v>0</v>
      </c>
      <c r="Q347" s="163">
        <f>ROUND(E347*P347,5)</f>
        <v>0</v>
      </c>
      <c r="R347" s="163"/>
      <c r="S347" s="163"/>
      <c r="T347" s="164">
        <v>0.308</v>
      </c>
      <c r="U347" s="163">
        <f>ROUND(E347*T347,2)</f>
        <v>82.04</v>
      </c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 t="s">
        <v>142</v>
      </c>
      <c r="AF347" s="153"/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">
      <c r="A348" s="154"/>
      <c r="B348" s="160"/>
      <c r="C348" s="198" t="s">
        <v>441</v>
      </c>
      <c r="D348" s="165"/>
      <c r="E348" s="171">
        <v>17.3</v>
      </c>
      <c r="F348" s="175"/>
      <c r="G348" s="175"/>
      <c r="H348" s="175"/>
      <c r="I348" s="175"/>
      <c r="J348" s="175"/>
      <c r="K348" s="175"/>
      <c r="L348" s="175"/>
      <c r="M348" s="175"/>
      <c r="N348" s="163"/>
      <c r="O348" s="163"/>
      <c r="P348" s="163"/>
      <c r="Q348" s="163"/>
      <c r="R348" s="163"/>
      <c r="S348" s="163"/>
      <c r="T348" s="164"/>
      <c r="U348" s="163"/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 t="s">
        <v>144</v>
      </c>
      <c r="AF348" s="153">
        <v>0</v>
      </c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">
      <c r="A349" s="154"/>
      <c r="B349" s="160"/>
      <c r="C349" s="198" t="s">
        <v>442</v>
      </c>
      <c r="D349" s="165"/>
      <c r="E349" s="171">
        <v>194.5</v>
      </c>
      <c r="F349" s="175"/>
      <c r="G349" s="175"/>
      <c r="H349" s="175"/>
      <c r="I349" s="175"/>
      <c r="J349" s="175"/>
      <c r="K349" s="175"/>
      <c r="L349" s="175"/>
      <c r="M349" s="175"/>
      <c r="N349" s="163"/>
      <c r="O349" s="163"/>
      <c r="P349" s="163"/>
      <c r="Q349" s="163"/>
      <c r="R349" s="163"/>
      <c r="S349" s="163"/>
      <c r="T349" s="164"/>
      <c r="U349" s="163"/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 t="s">
        <v>144</v>
      </c>
      <c r="AF349" s="153">
        <v>0</v>
      </c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">
      <c r="A350" s="154"/>
      <c r="B350" s="160"/>
      <c r="C350" s="198" t="s">
        <v>443</v>
      </c>
      <c r="D350" s="165"/>
      <c r="E350" s="171">
        <v>54.56</v>
      </c>
      <c r="F350" s="175"/>
      <c r="G350" s="175"/>
      <c r="H350" s="175"/>
      <c r="I350" s="175"/>
      <c r="J350" s="175"/>
      <c r="K350" s="175"/>
      <c r="L350" s="175"/>
      <c r="M350" s="175"/>
      <c r="N350" s="163"/>
      <c r="O350" s="163"/>
      <c r="P350" s="163"/>
      <c r="Q350" s="163"/>
      <c r="R350" s="163"/>
      <c r="S350" s="163"/>
      <c r="T350" s="164"/>
      <c r="U350" s="163"/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 t="s">
        <v>144</v>
      </c>
      <c r="AF350" s="153">
        <v>0</v>
      </c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ht="22.5" outlineLevel="1" x14ac:dyDescent="0.2">
      <c r="A351" s="154">
        <v>55</v>
      </c>
      <c r="B351" s="160" t="s">
        <v>444</v>
      </c>
      <c r="C351" s="197" t="s">
        <v>445</v>
      </c>
      <c r="D351" s="162" t="s">
        <v>207</v>
      </c>
      <c r="E351" s="170">
        <v>1</v>
      </c>
      <c r="F351" s="174"/>
      <c r="G351" s="175">
        <f>ROUND(E351*F351,2)</f>
        <v>0</v>
      </c>
      <c r="H351" s="174"/>
      <c r="I351" s="175">
        <f>ROUND(E351*H351,2)</f>
        <v>0</v>
      </c>
      <c r="J351" s="174"/>
      <c r="K351" s="175">
        <f>ROUND(E351*J351,2)</f>
        <v>0</v>
      </c>
      <c r="L351" s="175">
        <v>21</v>
      </c>
      <c r="M351" s="175">
        <f>G351*(1+L351/100)</f>
        <v>0</v>
      </c>
      <c r="N351" s="163">
        <v>0</v>
      </c>
      <c r="O351" s="163">
        <f>ROUND(E351*N351,5)</f>
        <v>0</v>
      </c>
      <c r="P351" s="163">
        <v>0</v>
      </c>
      <c r="Q351" s="163">
        <f>ROUND(E351*P351,5)</f>
        <v>0</v>
      </c>
      <c r="R351" s="163"/>
      <c r="S351" s="163"/>
      <c r="T351" s="164">
        <v>0</v>
      </c>
      <c r="U351" s="163">
        <f>ROUND(E351*T351,2)</f>
        <v>0</v>
      </c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 t="s">
        <v>142</v>
      </c>
      <c r="AF351" s="153"/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ht="22.5" outlineLevel="1" x14ac:dyDescent="0.2">
      <c r="A352" s="154">
        <v>56</v>
      </c>
      <c r="B352" s="160" t="s">
        <v>446</v>
      </c>
      <c r="C352" s="197" t="s">
        <v>447</v>
      </c>
      <c r="D352" s="162" t="s">
        <v>207</v>
      </c>
      <c r="E352" s="170">
        <v>1</v>
      </c>
      <c r="F352" s="174"/>
      <c r="G352" s="175">
        <f>ROUND(E352*F352,2)</f>
        <v>0</v>
      </c>
      <c r="H352" s="174"/>
      <c r="I352" s="175">
        <f>ROUND(E352*H352,2)</f>
        <v>0</v>
      </c>
      <c r="J352" s="174"/>
      <c r="K352" s="175">
        <f>ROUND(E352*J352,2)</f>
        <v>0</v>
      </c>
      <c r="L352" s="175">
        <v>21</v>
      </c>
      <c r="M352" s="175">
        <f>G352*(1+L352/100)</f>
        <v>0</v>
      </c>
      <c r="N352" s="163">
        <v>0</v>
      </c>
      <c r="O352" s="163">
        <f>ROUND(E352*N352,5)</f>
        <v>0</v>
      </c>
      <c r="P352" s="163">
        <v>0</v>
      </c>
      <c r="Q352" s="163">
        <f>ROUND(E352*P352,5)</f>
        <v>0</v>
      </c>
      <c r="R352" s="163"/>
      <c r="S352" s="163"/>
      <c r="T352" s="164">
        <v>0</v>
      </c>
      <c r="U352" s="163">
        <f>ROUND(E352*T352,2)</f>
        <v>0</v>
      </c>
      <c r="V352" s="153"/>
      <c r="W352" s="153"/>
      <c r="X352" s="153"/>
      <c r="Y352" s="153"/>
      <c r="Z352" s="153"/>
      <c r="AA352" s="153"/>
      <c r="AB352" s="153"/>
      <c r="AC352" s="153"/>
      <c r="AD352" s="153"/>
      <c r="AE352" s="153" t="s">
        <v>142</v>
      </c>
      <c r="AF352" s="153"/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">
      <c r="A353" s="154">
        <v>57</v>
      </c>
      <c r="B353" s="160" t="s">
        <v>448</v>
      </c>
      <c r="C353" s="197" t="s">
        <v>449</v>
      </c>
      <c r="D353" s="162" t="s">
        <v>207</v>
      </c>
      <c r="E353" s="170">
        <v>1</v>
      </c>
      <c r="F353" s="174"/>
      <c r="G353" s="175">
        <f>ROUND(E353*F353,2)</f>
        <v>0</v>
      </c>
      <c r="H353" s="174"/>
      <c r="I353" s="175">
        <f>ROUND(E353*H353,2)</f>
        <v>0</v>
      </c>
      <c r="J353" s="174"/>
      <c r="K353" s="175">
        <f>ROUND(E353*J353,2)</f>
        <v>0</v>
      </c>
      <c r="L353" s="175">
        <v>21</v>
      </c>
      <c r="M353" s="175">
        <f>G353*(1+L353/100)</f>
        <v>0</v>
      </c>
      <c r="N353" s="163">
        <v>0</v>
      </c>
      <c r="O353" s="163">
        <f>ROUND(E353*N353,5)</f>
        <v>0</v>
      </c>
      <c r="P353" s="163">
        <v>0</v>
      </c>
      <c r="Q353" s="163">
        <f>ROUND(E353*P353,5)</f>
        <v>0</v>
      </c>
      <c r="R353" s="163"/>
      <c r="S353" s="163"/>
      <c r="T353" s="164">
        <v>0</v>
      </c>
      <c r="U353" s="163">
        <f>ROUND(E353*T353,2)</f>
        <v>0</v>
      </c>
      <c r="V353" s="153"/>
      <c r="W353" s="153"/>
      <c r="X353" s="153"/>
      <c r="Y353" s="153"/>
      <c r="Z353" s="153"/>
      <c r="AA353" s="153"/>
      <c r="AB353" s="153"/>
      <c r="AC353" s="153"/>
      <c r="AD353" s="153"/>
      <c r="AE353" s="153" t="s">
        <v>142</v>
      </c>
      <c r="AF353" s="153"/>
      <c r="AG353" s="153"/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x14ac:dyDescent="0.2">
      <c r="A354" s="155" t="s">
        <v>139</v>
      </c>
      <c r="B354" s="161" t="s">
        <v>84</v>
      </c>
      <c r="C354" s="199" t="s">
        <v>85</v>
      </c>
      <c r="D354" s="166"/>
      <c r="E354" s="172"/>
      <c r="F354" s="176"/>
      <c r="G354" s="176">
        <f>SUMIF(AE355:AE479,"&lt;&gt;NOR",G355:G479)</f>
        <v>0</v>
      </c>
      <c r="H354" s="176"/>
      <c r="I354" s="176">
        <f>SUM(I355:I479)</f>
        <v>0</v>
      </c>
      <c r="J354" s="176"/>
      <c r="K354" s="176">
        <f>SUM(K355:K479)</f>
        <v>0</v>
      </c>
      <c r="L354" s="176"/>
      <c r="M354" s="176">
        <f>SUM(M355:M479)</f>
        <v>0</v>
      </c>
      <c r="N354" s="167"/>
      <c r="O354" s="167">
        <f>SUM(O355:O479)</f>
        <v>0.13802</v>
      </c>
      <c r="P354" s="167"/>
      <c r="Q354" s="167">
        <f>SUM(Q355:Q479)</f>
        <v>220.71322999999998</v>
      </c>
      <c r="R354" s="167"/>
      <c r="S354" s="167"/>
      <c r="T354" s="168"/>
      <c r="U354" s="167">
        <f>SUM(U355:U479)</f>
        <v>625.43999999999983</v>
      </c>
      <c r="AE354" t="s">
        <v>140</v>
      </c>
    </row>
    <row r="355" spans="1:60" ht="22.5" outlineLevel="1" x14ac:dyDescent="0.2">
      <c r="A355" s="154">
        <v>58</v>
      </c>
      <c r="B355" s="160" t="s">
        <v>450</v>
      </c>
      <c r="C355" s="197" t="s">
        <v>451</v>
      </c>
      <c r="D355" s="162" t="s">
        <v>207</v>
      </c>
      <c r="E355" s="170">
        <v>1</v>
      </c>
      <c r="F355" s="174"/>
      <c r="G355" s="175">
        <f>ROUND(E355*F355,2)</f>
        <v>0</v>
      </c>
      <c r="H355" s="174"/>
      <c r="I355" s="175">
        <f>ROUND(E355*H355,2)</f>
        <v>0</v>
      </c>
      <c r="J355" s="174"/>
      <c r="K355" s="175">
        <f>ROUND(E355*J355,2)</f>
        <v>0</v>
      </c>
      <c r="L355" s="175">
        <v>21</v>
      </c>
      <c r="M355" s="175">
        <f>G355*(1+L355/100)</f>
        <v>0</v>
      </c>
      <c r="N355" s="163">
        <v>0</v>
      </c>
      <c r="O355" s="163">
        <f>ROUND(E355*N355,5)</f>
        <v>0</v>
      </c>
      <c r="P355" s="163">
        <v>0</v>
      </c>
      <c r="Q355" s="163">
        <f>ROUND(E355*P355,5)</f>
        <v>0</v>
      </c>
      <c r="R355" s="163"/>
      <c r="S355" s="163"/>
      <c r="T355" s="164">
        <v>0</v>
      </c>
      <c r="U355" s="163">
        <f>ROUND(E355*T355,2)</f>
        <v>0</v>
      </c>
      <c r="V355" s="153"/>
      <c r="W355" s="153"/>
      <c r="X355" s="153"/>
      <c r="Y355" s="153"/>
      <c r="Z355" s="153"/>
      <c r="AA355" s="153"/>
      <c r="AB355" s="153"/>
      <c r="AC355" s="153"/>
      <c r="AD355" s="153"/>
      <c r="AE355" s="153" t="s">
        <v>142</v>
      </c>
      <c r="AF355" s="153"/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outlineLevel="1" x14ac:dyDescent="0.2">
      <c r="A356" s="154"/>
      <c r="B356" s="160"/>
      <c r="C356" s="198" t="s">
        <v>452</v>
      </c>
      <c r="D356" s="165"/>
      <c r="E356" s="171"/>
      <c r="F356" s="175"/>
      <c r="G356" s="175"/>
      <c r="H356" s="175"/>
      <c r="I356" s="175"/>
      <c r="J356" s="175"/>
      <c r="K356" s="175"/>
      <c r="L356" s="175"/>
      <c r="M356" s="175"/>
      <c r="N356" s="163"/>
      <c r="O356" s="163"/>
      <c r="P356" s="163"/>
      <c r="Q356" s="163"/>
      <c r="R356" s="163"/>
      <c r="S356" s="163"/>
      <c r="T356" s="164"/>
      <c r="U356" s="163"/>
      <c r="V356" s="153"/>
      <c r="W356" s="153"/>
      <c r="X356" s="153"/>
      <c r="Y356" s="153"/>
      <c r="Z356" s="153"/>
      <c r="AA356" s="153"/>
      <c r="AB356" s="153"/>
      <c r="AC356" s="153"/>
      <c r="AD356" s="153"/>
      <c r="AE356" s="153" t="s">
        <v>144</v>
      </c>
      <c r="AF356" s="153">
        <v>0</v>
      </c>
      <c r="AG356" s="153"/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 outlineLevel="1" x14ac:dyDescent="0.2">
      <c r="A357" s="154"/>
      <c r="B357" s="160"/>
      <c r="C357" s="198" t="s">
        <v>453</v>
      </c>
      <c r="D357" s="165"/>
      <c r="E357" s="171">
        <v>1</v>
      </c>
      <c r="F357" s="175"/>
      <c r="G357" s="175"/>
      <c r="H357" s="175"/>
      <c r="I357" s="175"/>
      <c r="J357" s="175"/>
      <c r="K357" s="175"/>
      <c r="L357" s="175"/>
      <c r="M357" s="175"/>
      <c r="N357" s="163"/>
      <c r="O357" s="163"/>
      <c r="P357" s="163"/>
      <c r="Q357" s="163"/>
      <c r="R357" s="163"/>
      <c r="S357" s="163"/>
      <c r="T357" s="164"/>
      <c r="U357" s="163"/>
      <c r="V357" s="153"/>
      <c r="W357" s="153"/>
      <c r="X357" s="153"/>
      <c r="Y357" s="153"/>
      <c r="Z357" s="153"/>
      <c r="AA357" s="153"/>
      <c r="AB357" s="153"/>
      <c r="AC357" s="153"/>
      <c r="AD357" s="153"/>
      <c r="AE357" s="153" t="s">
        <v>144</v>
      </c>
      <c r="AF357" s="153">
        <v>0</v>
      </c>
      <c r="AG357" s="153"/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</row>
    <row r="358" spans="1:60" ht="22.5" outlineLevel="1" x14ac:dyDescent="0.2">
      <c r="A358" s="154">
        <v>59</v>
      </c>
      <c r="B358" s="160" t="s">
        <v>454</v>
      </c>
      <c r="C358" s="197" t="s">
        <v>455</v>
      </c>
      <c r="D358" s="162" t="s">
        <v>212</v>
      </c>
      <c r="E358" s="170">
        <v>53.592799999999997</v>
      </c>
      <c r="F358" s="174"/>
      <c r="G358" s="175">
        <f>ROUND(E358*F358,2)</f>
        <v>0</v>
      </c>
      <c r="H358" s="174"/>
      <c r="I358" s="175">
        <f>ROUND(E358*H358,2)</f>
        <v>0</v>
      </c>
      <c r="J358" s="174"/>
      <c r="K358" s="175">
        <f>ROUND(E358*J358,2)</f>
        <v>0</v>
      </c>
      <c r="L358" s="175">
        <v>21</v>
      </c>
      <c r="M358" s="175">
        <f>G358*(1+L358/100)</f>
        <v>0</v>
      </c>
      <c r="N358" s="163">
        <v>0</v>
      </c>
      <c r="O358" s="163">
        <f>ROUND(E358*N358,5)</f>
        <v>0</v>
      </c>
      <c r="P358" s="163">
        <v>0.02</v>
      </c>
      <c r="Q358" s="163">
        <f>ROUND(E358*P358,5)</f>
        <v>1.07186</v>
      </c>
      <c r="R358" s="163"/>
      <c r="S358" s="163"/>
      <c r="T358" s="164">
        <v>0.42</v>
      </c>
      <c r="U358" s="163">
        <f>ROUND(E358*T358,2)</f>
        <v>22.51</v>
      </c>
      <c r="V358" s="153"/>
      <c r="W358" s="153"/>
      <c r="X358" s="153"/>
      <c r="Y358" s="153"/>
      <c r="Z358" s="153"/>
      <c r="AA358" s="153"/>
      <c r="AB358" s="153"/>
      <c r="AC358" s="153"/>
      <c r="AD358" s="153"/>
      <c r="AE358" s="153" t="s">
        <v>142</v>
      </c>
      <c r="AF358" s="153"/>
      <c r="AG358" s="153"/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 x14ac:dyDescent="0.2">
      <c r="A359" s="154"/>
      <c r="B359" s="160"/>
      <c r="C359" s="198" t="s">
        <v>456</v>
      </c>
      <c r="D359" s="165"/>
      <c r="E359" s="171"/>
      <c r="F359" s="175"/>
      <c r="G359" s="175"/>
      <c r="H359" s="175"/>
      <c r="I359" s="175"/>
      <c r="J359" s="175"/>
      <c r="K359" s="175"/>
      <c r="L359" s="175"/>
      <c r="M359" s="175"/>
      <c r="N359" s="163"/>
      <c r="O359" s="163"/>
      <c r="P359" s="163"/>
      <c r="Q359" s="163"/>
      <c r="R359" s="163"/>
      <c r="S359" s="163"/>
      <c r="T359" s="164"/>
      <c r="U359" s="163"/>
      <c r="V359" s="153"/>
      <c r="W359" s="153"/>
      <c r="X359" s="153"/>
      <c r="Y359" s="153"/>
      <c r="Z359" s="153"/>
      <c r="AA359" s="153"/>
      <c r="AB359" s="153"/>
      <c r="AC359" s="153"/>
      <c r="AD359" s="153"/>
      <c r="AE359" s="153" t="s">
        <v>144</v>
      </c>
      <c r="AF359" s="153">
        <v>0</v>
      </c>
      <c r="AG359" s="153"/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outlineLevel="1" x14ac:dyDescent="0.2">
      <c r="A360" s="154"/>
      <c r="B360" s="160"/>
      <c r="C360" s="198" t="s">
        <v>457</v>
      </c>
      <c r="D360" s="165"/>
      <c r="E360" s="171">
        <v>53.592799999999997</v>
      </c>
      <c r="F360" s="175"/>
      <c r="G360" s="175"/>
      <c r="H360" s="175"/>
      <c r="I360" s="175"/>
      <c r="J360" s="175"/>
      <c r="K360" s="175"/>
      <c r="L360" s="175"/>
      <c r="M360" s="175"/>
      <c r="N360" s="163"/>
      <c r="O360" s="163"/>
      <c r="P360" s="163"/>
      <c r="Q360" s="163"/>
      <c r="R360" s="163"/>
      <c r="S360" s="163"/>
      <c r="T360" s="164"/>
      <c r="U360" s="163"/>
      <c r="V360" s="153"/>
      <c r="W360" s="153"/>
      <c r="X360" s="153"/>
      <c r="Y360" s="153"/>
      <c r="Z360" s="153"/>
      <c r="AA360" s="153"/>
      <c r="AB360" s="153"/>
      <c r="AC360" s="153"/>
      <c r="AD360" s="153"/>
      <c r="AE360" s="153" t="s">
        <v>144</v>
      </c>
      <c r="AF360" s="153">
        <v>0</v>
      </c>
      <c r="AG360" s="153"/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</row>
    <row r="361" spans="1:60" ht="22.5" outlineLevel="1" x14ac:dyDescent="0.2">
      <c r="A361" s="154">
        <v>60</v>
      </c>
      <c r="B361" s="160" t="s">
        <v>458</v>
      </c>
      <c r="C361" s="197" t="s">
        <v>459</v>
      </c>
      <c r="D361" s="162" t="s">
        <v>212</v>
      </c>
      <c r="E361" s="170">
        <v>27.082100000000001</v>
      </c>
      <c r="F361" s="174"/>
      <c r="G361" s="175">
        <f>ROUND(E361*F361,2)</f>
        <v>0</v>
      </c>
      <c r="H361" s="174"/>
      <c r="I361" s="175">
        <f>ROUND(E361*H361,2)</f>
        <v>0</v>
      </c>
      <c r="J361" s="174"/>
      <c r="K361" s="175">
        <f>ROUND(E361*J361,2)</f>
        <v>0</v>
      </c>
      <c r="L361" s="175">
        <v>21</v>
      </c>
      <c r="M361" s="175">
        <f>G361*(1+L361/100)</f>
        <v>0</v>
      </c>
      <c r="N361" s="163">
        <v>2.1900000000000001E-3</v>
      </c>
      <c r="O361" s="163">
        <f>ROUND(E361*N361,5)</f>
        <v>5.9310000000000002E-2</v>
      </c>
      <c r="P361" s="163">
        <v>4.1000000000000002E-2</v>
      </c>
      <c r="Q361" s="163">
        <f>ROUND(E361*P361,5)</f>
        <v>1.1103700000000001</v>
      </c>
      <c r="R361" s="163"/>
      <c r="S361" s="163"/>
      <c r="T361" s="164">
        <v>0.52</v>
      </c>
      <c r="U361" s="163">
        <f>ROUND(E361*T361,2)</f>
        <v>14.08</v>
      </c>
      <c r="V361" s="153"/>
      <c r="W361" s="153"/>
      <c r="X361" s="153"/>
      <c r="Y361" s="153"/>
      <c r="Z361" s="153"/>
      <c r="AA361" s="153"/>
      <c r="AB361" s="153"/>
      <c r="AC361" s="153"/>
      <c r="AD361" s="153"/>
      <c r="AE361" s="153" t="s">
        <v>142</v>
      </c>
      <c r="AF361" s="153"/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 x14ac:dyDescent="0.2">
      <c r="A362" s="154"/>
      <c r="B362" s="160"/>
      <c r="C362" s="198" t="s">
        <v>346</v>
      </c>
      <c r="D362" s="165"/>
      <c r="E362" s="171">
        <v>0.24</v>
      </c>
      <c r="F362" s="175"/>
      <c r="G362" s="175"/>
      <c r="H362" s="175"/>
      <c r="I362" s="175"/>
      <c r="J362" s="175"/>
      <c r="K362" s="175"/>
      <c r="L362" s="175"/>
      <c r="M362" s="175"/>
      <c r="N362" s="163"/>
      <c r="O362" s="163"/>
      <c r="P362" s="163"/>
      <c r="Q362" s="163"/>
      <c r="R362" s="163"/>
      <c r="S362" s="163"/>
      <c r="T362" s="164"/>
      <c r="U362" s="163"/>
      <c r="V362" s="153"/>
      <c r="W362" s="153"/>
      <c r="X362" s="153"/>
      <c r="Y362" s="153"/>
      <c r="Z362" s="153"/>
      <c r="AA362" s="153"/>
      <c r="AB362" s="153"/>
      <c r="AC362" s="153"/>
      <c r="AD362" s="153"/>
      <c r="AE362" s="153" t="s">
        <v>144</v>
      </c>
      <c r="AF362" s="153">
        <v>0</v>
      </c>
      <c r="AG362" s="153"/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outlineLevel="1" x14ac:dyDescent="0.2">
      <c r="A363" s="154"/>
      <c r="B363" s="160"/>
      <c r="C363" s="200" t="s">
        <v>257</v>
      </c>
      <c r="D363" s="169"/>
      <c r="E363" s="173">
        <v>0.24</v>
      </c>
      <c r="F363" s="175"/>
      <c r="G363" s="175"/>
      <c r="H363" s="175"/>
      <c r="I363" s="175"/>
      <c r="J363" s="175"/>
      <c r="K363" s="175"/>
      <c r="L363" s="175"/>
      <c r="M363" s="175"/>
      <c r="N363" s="163"/>
      <c r="O363" s="163"/>
      <c r="P363" s="163"/>
      <c r="Q363" s="163"/>
      <c r="R363" s="163"/>
      <c r="S363" s="163"/>
      <c r="T363" s="164"/>
      <c r="U363" s="163"/>
      <c r="V363" s="153"/>
      <c r="W363" s="153"/>
      <c r="X363" s="153"/>
      <c r="Y363" s="153"/>
      <c r="Z363" s="153"/>
      <c r="AA363" s="153"/>
      <c r="AB363" s="153"/>
      <c r="AC363" s="153"/>
      <c r="AD363" s="153"/>
      <c r="AE363" s="153" t="s">
        <v>144</v>
      </c>
      <c r="AF363" s="153">
        <v>1</v>
      </c>
      <c r="AG363" s="153"/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</row>
    <row r="364" spans="1:60" outlineLevel="1" x14ac:dyDescent="0.2">
      <c r="A364" s="154"/>
      <c r="B364" s="160"/>
      <c r="C364" s="198" t="s">
        <v>460</v>
      </c>
      <c r="D364" s="165"/>
      <c r="E364" s="171">
        <v>5.8710000000000004</v>
      </c>
      <c r="F364" s="175"/>
      <c r="G364" s="175"/>
      <c r="H364" s="175"/>
      <c r="I364" s="175"/>
      <c r="J364" s="175"/>
      <c r="K364" s="175"/>
      <c r="L364" s="175"/>
      <c r="M364" s="175"/>
      <c r="N364" s="163"/>
      <c r="O364" s="163"/>
      <c r="P364" s="163"/>
      <c r="Q364" s="163"/>
      <c r="R364" s="163"/>
      <c r="S364" s="163"/>
      <c r="T364" s="164"/>
      <c r="U364" s="163"/>
      <c r="V364" s="153"/>
      <c r="W364" s="153"/>
      <c r="X364" s="153"/>
      <c r="Y364" s="153"/>
      <c r="Z364" s="153"/>
      <c r="AA364" s="153"/>
      <c r="AB364" s="153"/>
      <c r="AC364" s="153"/>
      <c r="AD364" s="153"/>
      <c r="AE364" s="153" t="s">
        <v>144</v>
      </c>
      <c r="AF364" s="153">
        <v>0</v>
      </c>
      <c r="AG364" s="153"/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</row>
    <row r="365" spans="1:60" outlineLevel="1" x14ac:dyDescent="0.2">
      <c r="A365" s="154"/>
      <c r="B365" s="160"/>
      <c r="C365" s="198" t="s">
        <v>461</v>
      </c>
      <c r="D365" s="165"/>
      <c r="E365" s="171">
        <v>8.3435000000000006</v>
      </c>
      <c r="F365" s="175"/>
      <c r="G365" s="175"/>
      <c r="H365" s="175"/>
      <c r="I365" s="175"/>
      <c r="J365" s="175"/>
      <c r="K365" s="175"/>
      <c r="L365" s="175"/>
      <c r="M365" s="175"/>
      <c r="N365" s="163"/>
      <c r="O365" s="163"/>
      <c r="P365" s="163"/>
      <c r="Q365" s="163"/>
      <c r="R365" s="163"/>
      <c r="S365" s="163"/>
      <c r="T365" s="164"/>
      <c r="U365" s="163"/>
      <c r="V365" s="153"/>
      <c r="W365" s="153"/>
      <c r="X365" s="153"/>
      <c r="Y365" s="153"/>
      <c r="Z365" s="153"/>
      <c r="AA365" s="153"/>
      <c r="AB365" s="153"/>
      <c r="AC365" s="153"/>
      <c r="AD365" s="153"/>
      <c r="AE365" s="153" t="s">
        <v>144</v>
      </c>
      <c r="AF365" s="153">
        <v>0</v>
      </c>
      <c r="AG365" s="153"/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</row>
    <row r="366" spans="1:60" outlineLevel="1" x14ac:dyDescent="0.2">
      <c r="A366" s="154"/>
      <c r="B366" s="160"/>
      <c r="C366" s="200" t="s">
        <v>257</v>
      </c>
      <c r="D366" s="169"/>
      <c r="E366" s="173">
        <v>14.214499999999999</v>
      </c>
      <c r="F366" s="175"/>
      <c r="G366" s="175"/>
      <c r="H366" s="175"/>
      <c r="I366" s="175"/>
      <c r="J366" s="175"/>
      <c r="K366" s="175"/>
      <c r="L366" s="175"/>
      <c r="M366" s="175"/>
      <c r="N366" s="163"/>
      <c r="O366" s="163"/>
      <c r="P366" s="163"/>
      <c r="Q366" s="163"/>
      <c r="R366" s="163"/>
      <c r="S366" s="163"/>
      <c r="T366" s="164"/>
      <c r="U366" s="163"/>
      <c r="V366" s="153"/>
      <c r="W366" s="153"/>
      <c r="X366" s="153"/>
      <c r="Y366" s="153"/>
      <c r="Z366" s="153"/>
      <c r="AA366" s="153"/>
      <c r="AB366" s="153"/>
      <c r="AC366" s="153"/>
      <c r="AD366" s="153"/>
      <c r="AE366" s="153" t="s">
        <v>144</v>
      </c>
      <c r="AF366" s="153">
        <v>1</v>
      </c>
      <c r="AG366" s="153"/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</row>
    <row r="367" spans="1:60" outlineLevel="1" x14ac:dyDescent="0.2">
      <c r="A367" s="154"/>
      <c r="B367" s="160"/>
      <c r="C367" s="198" t="s">
        <v>462</v>
      </c>
      <c r="D367" s="165"/>
      <c r="E367" s="171">
        <v>12.627599999999999</v>
      </c>
      <c r="F367" s="175"/>
      <c r="G367" s="175"/>
      <c r="H367" s="175"/>
      <c r="I367" s="175"/>
      <c r="J367" s="175"/>
      <c r="K367" s="175"/>
      <c r="L367" s="175"/>
      <c r="M367" s="175"/>
      <c r="N367" s="163"/>
      <c r="O367" s="163"/>
      <c r="P367" s="163"/>
      <c r="Q367" s="163"/>
      <c r="R367" s="163"/>
      <c r="S367" s="163"/>
      <c r="T367" s="164"/>
      <c r="U367" s="163"/>
      <c r="V367" s="153"/>
      <c r="W367" s="153"/>
      <c r="X367" s="153"/>
      <c r="Y367" s="153"/>
      <c r="Z367" s="153"/>
      <c r="AA367" s="153"/>
      <c r="AB367" s="153"/>
      <c r="AC367" s="153"/>
      <c r="AD367" s="153"/>
      <c r="AE367" s="153" t="s">
        <v>144</v>
      </c>
      <c r="AF367" s="153">
        <v>0</v>
      </c>
      <c r="AG367" s="153"/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</row>
    <row r="368" spans="1:60" outlineLevel="1" x14ac:dyDescent="0.2">
      <c r="A368" s="154"/>
      <c r="B368" s="160"/>
      <c r="C368" s="200" t="s">
        <v>257</v>
      </c>
      <c r="D368" s="169"/>
      <c r="E368" s="173">
        <v>12.627599999999999</v>
      </c>
      <c r="F368" s="175"/>
      <c r="G368" s="175"/>
      <c r="H368" s="175"/>
      <c r="I368" s="175"/>
      <c r="J368" s="175"/>
      <c r="K368" s="175"/>
      <c r="L368" s="175"/>
      <c r="M368" s="175"/>
      <c r="N368" s="163"/>
      <c r="O368" s="163"/>
      <c r="P368" s="163"/>
      <c r="Q368" s="163"/>
      <c r="R368" s="163"/>
      <c r="S368" s="163"/>
      <c r="T368" s="164"/>
      <c r="U368" s="163"/>
      <c r="V368" s="153"/>
      <c r="W368" s="153"/>
      <c r="X368" s="153"/>
      <c r="Y368" s="153"/>
      <c r="Z368" s="153"/>
      <c r="AA368" s="153"/>
      <c r="AB368" s="153"/>
      <c r="AC368" s="153"/>
      <c r="AD368" s="153"/>
      <c r="AE368" s="153" t="s">
        <v>144</v>
      </c>
      <c r="AF368" s="153">
        <v>1</v>
      </c>
      <c r="AG368" s="153"/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</row>
    <row r="369" spans="1:60" outlineLevel="1" x14ac:dyDescent="0.2">
      <c r="A369" s="154">
        <v>61</v>
      </c>
      <c r="B369" s="160" t="s">
        <v>463</v>
      </c>
      <c r="C369" s="197" t="s">
        <v>464</v>
      </c>
      <c r="D369" s="162" t="s">
        <v>331</v>
      </c>
      <c r="E369" s="170">
        <v>24</v>
      </c>
      <c r="F369" s="174"/>
      <c r="G369" s="175">
        <f>ROUND(E369*F369,2)</f>
        <v>0</v>
      </c>
      <c r="H369" s="174"/>
      <c r="I369" s="175">
        <f>ROUND(E369*H369,2)</f>
        <v>0</v>
      </c>
      <c r="J369" s="174"/>
      <c r="K369" s="175">
        <f>ROUND(E369*J369,2)</f>
        <v>0</v>
      </c>
      <c r="L369" s="175">
        <v>21</v>
      </c>
      <c r="M369" s="175">
        <f>G369*(1+L369/100)</f>
        <v>0</v>
      </c>
      <c r="N369" s="163">
        <v>0</v>
      </c>
      <c r="O369" s="163">
        <f>ROUND(E369*N369,5)</f>
        <v>0</v>
      </c>
      <c r="P369" s="163">
        <v>0</v>
      </c>
      <c r="Q369" s="163">
        <f>ROUND(E369*P369,5)</f>
        <v>0</v>
      </c>
      <c r="R369" s="163"/>
      <c r="S369" s="163"/>
      <c r="T369" s="164">
        <v>0.05</v>
      </c>
      <c r="U369" s="163">
        <f>ROUND(E369*T369,2)</f>
        <v>1.2</v>
      </c>
      <c r="V369" s="153"/>
      <c r="W369" s="153"/>
      <c r="X369" s="153"/>
      <c r="Y369" s="153"/>
      <c r="Z369" s="153"/>
      <c r="AA369" s="153"/>
      <c r="AB369" s="153"/>
      <c r="AC369" s="153"/>
      <c r="AD369" s="153"/>
      <c r="AE369" s="153" t="s">
        <v>142</v>
      </c>
      <c r="AF369" s="153"/>
      <c r="AG369" s="153"/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</row>
    <row r="370" spans="1:60" outlineLevel="1" x14ac:dyDescent="0.2">
      <c r="A370" s="154"/>
      <c r="B370" s="160"/>
      <c r="C370" s="198" t="s">
        <v>465</v>
      </c>
      <c r="D370" s="165"/>
      <c r="E370" s="171">
        <v>17</v>
      </c>
      <c r="F370" s="175"/>
      <c r="G370" s="175"/>
      <c r="H370" s="175"/>
      <c r="I370" s="175"/>
      <c r="J370" s="175"/>
      <c r="K370" s="175"/>
      <c r="L370" s="175"/>
      <c r="M370" s="175"/>
      <c r="N370" s="163"/>
      <c r="O370" s="163"/>
      <c r="P370" s="163"/>
      <c r="Q370" s="163"/>
      <c r="R370" s="163"/>
      <c r="S370" s="163"/>
      <c r="T370" s="164"/>
      <c r="U370" s="163"/>
      <c r="V370" s="153"/>
      <c r="W370" s="153"/>
      <c r="X370" s="153"/>
      <c r="Y370" s="153"/>
      <c r="Z370" s="153"/>
      <c r="AA370" s="153"/>
      <c r="AB370" s="153"/>
      <c r="AC370" s="153"/>
      <c r="AD370" s="153"/>
      <c r="AE370" s="153" t="s">
        <v>144</v>
      </c>
      <c r="AF370" s="153">
        <v>0</v>
      </c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</row>
    <row r="371" spans="1:60" outlineLevel="1" x14ac:dyDescent="0.2">
      <c r="A371" s="154"/>
      <c r="B371" s="160"/>
      <c r="C371" s="200" t="s">
        <v>257</v>
      </c>
      <c r="D371" s="169"/>
      <c r="E371" s="173">
        <v>17</v>
      </c>
      <c r="F371" s="175"/>
      <c r="G371" s="175"/>
      <c r="H371" s="175"/>
      <c r="I371" s="175"/>
      <c r="J371" s="175"/>
      <c r="K371" s="175"/>
      <c r="L371" s="175"/>
      <c r="M371" s="175"/>
      <c r="N371" s="163"/>
      <c r="O371" s="163"/>
      <c r="P371" s="163"/>
      <c r="Q371" s="163"/>
      <c r="R371" s="163"/>
      <c r="S371" s="163"/>
      <c r="T371" s="164"/>
      <c r="U371" s="163"/>
      <c r="V371" s="153"/>
      <c r="W371" s="153"/>
      <c r="X371" s="153"/>
      <c r="Y371" s="153"/>
      <c r="Z371" s="153"/>
      <c r="AA371" s="153"/>
      <c r="AB371" s="153"/>
      <c r="AC371" s="153"/>
      <c r="AD371" s="153"/>
      <c r="AE371" s="153" t="s">
        <v>144</v>
      </c>
      <c r="AF371" s="153">
        <v>1</v>
      </c>
      <c r="AG371" s="153"/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</row>
    <row r="372" spans="1:60" outlineLevel="1" x14ac:dyDescent="0.2">
      <c r="A372" s="154"/>
      <c r="B372" s="160"/>
      <c r="C372" s="198" t="s">
        <v>466</v>
      </c>
      <c r="D372" s="165"/>
      <c r="E372" s="171">
        <v>7</v>
      </c>
      <c r="F372" s="175"/>
      <c r="G372" s="175"/>
      <c r="H372" s="175"/>
      <c r="I372" s="175"/>
      <c r="J372" s="175"/>
      <c r="K372" s="175"/>
      <c r="L372" s="175"/>
      <c r="M372" s="175"/>
      <c r="N372" s="163"/>
      <c r="O372" s="163"/>
      <c r="P372" s="163"/>
      <c r="Q372" s="163"/>
      <c r="R372" s="163"/>
      <c r="S372" s="163"/>
      <c r="T372" s="164"/>
      <c r="U372" s="163"/>
      <c r="V372" s="153"/>
      <c r="W372" s="153"/>
      <c r="X372" s="153"/>
      <c r="Y372" s="153"/>
      <c r="Z372" s="153"/>
      <c r="AA372" s="153"/>
      <c r="AB372" s="153"/>
      <c r="AC372" s="153"/>
      <c r="AD372" s="153"/>
      <c r="AE372" s="153" t="s">
        <v>144</v>
      </c>
      <c r="AF372" s="153">
        <v>0</v>
      </c>
      <c r="AG372" s="153"/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</row>
    <row r="373" spans="1:60" outlineLevel="1" x14ac:dyDescent="0.2">
      <c r="A373" s="154"/>
      <c r="B373" s="160"/>
      <c r="C373" s="200" t="s">
        <v>257</v>
      </c>
      <c r="D373" s="169"/>
      <c r="E373" s="173">
        <v>7</v>
      </c>
      <c r="F373" s="175"/>
      <c r="G373" s="175"/>
      <c r="H373" s="175"/>
      <c r="I373" s="175"/>
      <c r="J373" s="175"/>
      <c r="K373" s="175"/>
      <c r="L373" s="175"/>
      <c r="M373" s="175"/>
      <c r="N373" s="163"/>
      <c r="O373" s="163"/>
      <c r="P373" s="163"/>
      <c r="Q373" s="163"/>
      <c r="R373" s="163"/>
      <c r="S373" s="163"/>
      <c r="T373" s="164"/>
      <c r="U373" s="163"/>
      <c r="V373" s="153"/>
      <c r="W373" s="153"/>
      <c r="X373" s="153"/>
      <c r="Y373" s="153"/>
      <c r="Z373" s="153"/>
      <c r="AA373" s="153"/>
      <c r="AB373" s="153"/>
      <c r="AC373" s="153"/>
      <c r="AD373" s="153"/>
      <c r="AE373" s="153" t="s">
        <v>144</v>
      </c>
      <c r="AF373" s="153">
        <v>1</v>
      </c>
      <c r="AG373" s="153"/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</row>
    <row r="374" spans="1:60" outlineLevel="1" x14ac:dyDescent="0.2">
      <c r="A374" s="154">
        <v>62</v>
      </c>
      <c r="B374" s="160" t="s">
        <v>467</v>
      </c>
      <c r="C374" s="197" t="s">
        <v>468</v>
      </c>
      <c r="D374" s="162" t="s">
        <v>331</v>
      </c>
      <c r="E374" s="170">
        <v>1</v>
      </c>
      <c r="F374" s="174"/>
      <c r="G374" s="175">
        <f>ROUND(E374*F374,2)</f>
        <v>0</v>
      </c>
      <c r="H374" s="174"/>
      <c r="I374" s="175">
        <f>ROUND(E374*H374,2)</f>
        <v>0</v>
      </c>
      <c r="J374" s="174"/>
      <c r="K374" s="175">
        <f>ROUND(E374*J374,2)</f>
        <v>0</v>
      </c>
      <c r="L374" s="175">
        <v>21</v>
      </c>
      <c r="M374" s="175">
        <f>G374*(1+L374/100)</f>
        <v>0</v>
      </c>
      <c r="N374" s="163">
        <v>0</v>
      </c>
      <c r="O374" s="163">
        <f>ROUND(E374*N374,5)</f>
        <v>0</v>
      </c>
      <c r="P374" s="163">
        <v>0</v>
      </c>
      <c r="Q374" s="163">
        <f>ROUND(E374*P374,5)</f>
        <v>0</v>
      </c>
      <c r="R374" s="163"/>
      <c r="S374" s="163"/>
      <c r="T374" s="164">
        <v>0.08</v>
      </c>
      <c r="U374" s="163">
        <f>ROUND(E374*T374,2)</f>
        <v>0.08</v>
      </c>
      <c r="V374" s="153"/>
      <c r="W374" s="153"/>
      <c r="X374" s="153"/>
      <c r="Y374" s="153"/>
      <c r="Z374" s="153"/>
      <c r="AA374" s="153"/>
      <c r="AB374" s="153"/>
      <c r="AC374" s="153"/>
      <c r="AD374" s="153"/>
      <c r="AE374" s="153" t="s">
        <v>142</v>
      </c>
      <c r="AF374" s="153"/>
      <c r="AG374" s="153"/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</row>
    <row r="375" spans="1:60" outlineLevel="1" x14ac:dyDescent="0.2">
      <c r="A375" s="154"/>
      <c r="B375" s="160"/>
      <c r="C375" s="198" t="s">
        <v>469</v>
      </c>
      <c r="D375" s="165"/>
      <c r="E375" s="171">
        <v>1</v>
      </c>
      <c r="F375" s="175"/>
      <c r="G375" s="175"/>
      <c r="H375" s="175"/>
      <c r="I375" s="175"/>
      <c r="J375" s="175"/>
      <c r="K375" s="175"/>
      <c r="L375" s="175"/>
      <c r="M375" s="175"/>
      <c r="N375" s="163"/>
      <c r="O375" s="163"/>
      <c r="P375" s="163"/>
      <c r="Q375" s="163"/>
      <c r="R375" s="163"/>
      <c r="S375" s="163"/>
      <c r="T375" s="164"/>
      <c r="U375" s="163"/>
      <c r="V375" s="153"/>
      <c r="W375" s="153"/>
      <c r="X375" s="153"/>
      <c r="Y375" s="153"/>
      <c r="Z375" s="153"/>
      <c r="AA375" s="153"/>
      <c r="AB375" s="153"/>
      <c r="AC375" s="153"/>
      <c r="AD375" s="153"/>
      <c r="AE375" s="153" t="s">
        <v>144</v>
      </c>
      <c r="AF375" s="153">
        <v>0</v>
      </c>
      <c r="AG375" s="153"/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</row>
    <row r="376" spans="1:60" outlineLevel="1" x14ac:dyDescent="0.2">
      <c r="A376" s="154"/>
      <c r="B376" s="160"/>
      <c r="C376" s="200" t="s">
        <v>257</v>
      </c>
      <c r="D376" s="169"/>
      <c r="E376" s="173">
        <v>1</v>
      </c>
      <c r="F376" s="175"/>
      <c r="G376" s="175"/>
      <c r="H376" s="175"/>
      <c r="I376" s="175"/>
      <c r="J376" s="175"/>
      <c r="K376" s="175"/>
      <c r="L376" s="175"/>
      <c r="M376" s="175"/>
      <c r="N376" s="163"/>
      <c r="O376" s="163"/>
      <c r="P376" s="163"/>
      <c r="Q376" s="163"/>
      <c r="R376" s="163"/>
      <c r="S376" s="163"/>
      <c r="T376" s="164"/>
      <c r="U376" s="163"/>
      <c r="V376" s="153"/>
      <c r="W376" s="153"/>
      <c r="X376" s="153"/>
      <c r="Y376" s="153"/>
      <c r="Z376" s="153"/>
      <c r="AA376" s="153"/>
      <c r="AB376" s="153"/>
      <c r="AC376" s="153"/>
      <c r="AD376" s="153"/>
      <c r="AE376" s="153" t="s">
        <v>144</v>
      </c>
      <c r="AF376" s="153">
        <v>1</v>
      </c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</row>
    <row r="377" spans="1:60" outlineLevel="1" x14ac:dyDescent="0.2">
      <c r="A377" s="154">
        <v>63</v>
      </c>
      <c r="B377" s="160" t="s">
        <v>470</v>
      </c>
      <c r="C377" s="197" t="s">
        <v>471</v>
      </c>
      <c r="D377" s="162" t="s">
        <v>212</v>
      </c>
      <c r="E377" s="170">
        <v>4.8</v>
      </c>
      <c r="F377" s="174"/>
      <c r="G377" s="175">
        <f>ROUND(E377*F377,2)</f>
        <v>0</v>
      </c>
      <c r="H377" s="174"/>
      <c r="I377" s="175">
        <f>ROUND(E377*H377,2)</f>
        <v>0</v>
      </c>
      <c r="J377" s="174"/>
      <c r="K377" s="175">
        <f>ROUND(E377*J377,2)</f>
        <v>0</v>
      </c>
      <c r="L377" s="175">
        <v>21</v>
      </c>
      <c r="M377" s="175">
        <f>G377*(1+L377/100)</f>
        <v>0</v>
      </c>
      <c r="N377" s="163">
        <v>1.17E-3</v>
      </c>
      <c r="O377" s="163">
        <f>ROUND(E377*N377,5)</f>
        <v>5.62E-3</v>
      </c>
      <c r="P377" s="163">
        <v>7.5999999999999998E-2</v>
      </c>
      <c r="Q377" s="163">
        <f>ROUND(E377*P377,5)</f>
        <v>0.36480000000000001</v>
      </c>
      <c r="R377" s="163"/>
      <c r="S377" s="163"/>
      <c r="T377" s="164">
        <v>0.93899999999999995</v>
      </c>
      <c r="U377" s="163">
        <f>ROUND(E377*T377,2)</f>
        <v>4.51</v>
      </c>
      <c r="V377" s="153"/>
      <c r="W377" s="153"/>
      <c r="X377" s="153"/>
      <c r="Y377" s="153"/>
      <c r="Z377" s="153"/>
      <c r="AA377" s="153"/>
      <c r="AB377" s="153"/>
      <c r="AC377" s="153"/>
      <c r="AD377" s="153"/>
      <c r="AE377" s="153" t="s">
        <v>142</v>
      </c>
      <c r="AF377" s="153"/>
      <c r="AG377" s="153"/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</row>
    <row r="378" spans="1:60" outlineLevel="1" x14ac:dyDescent="0.2">
      <c r="A378" s="154"/>
      <c r="B378" s="160"/>
      <c r="C378" s="198" t="s">
        <v>472</v>
      </c>
      <c r="D378" s="165"/>
      <c r="E378" s="171"/>
      <c r="F378" s="175"/>
      <c r="G378" s="175"/>
      <c r="H378" s="175"/>
      <c r="I378" s="175"/>
      <c r="J378" s="175"/>
      <c r="K378" s="175"/>
      <c r="L378" s="175"/>
      <c r="M378" s="175"/>
      <c r="N378" s="163"/>
      <c r="O378" s="163"/>
      <c r="P378" s="163"/>
      <c r="Q378" s="163"/>
      <c r="R378" s="163"/>
      <c r="S378" s="163"/>
      <c r="T378" s="164"/>
      <c r="U378" s="163"/>
      <c r="V378" s="153"/>
      <c r="W378" s="153"/>
      <c r="X378" s="153"/>
      <c r="Y378" s="153"/>
      <c r="Z378" s="153"/>
      <c r="AA378" s="153"/>
      <c r="AB378" s="153"/>
      <c r="AC378" s="153"/>
      <c r="AD378" s="153"/>
      <c r="AE378" s="153" t="s">
        <v>144</v>
      </c>
      <c r="AF378" s="153">
        <v>0</v>
      </c>
      <c r="AG378" s="153"/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</row>
    <row r="379" spans="1:60" outlineLevel="1" x14ac:dyDescent="0.2">
      <c r="A379" s="154"/>
      <c r="B379" s="160"/>
      <c r="C379" s="198" t="s">
        <v>473</v>
      </c>
      <c r="D379" s="165"/>
      <c r="E379" s="171">
        <v>1.6</v>
      </c>
      <c r="F379" s="175"/>
      <c r="G379" s="175"/>
      <c r="H379" s="175"/>
      <c r="I379" s="175"/>
      <c r="J379" s="175"/>
      <c r="K379" s="175"/>
      <c r="L379" s="175"/>
      <c r="M379" s="175"/>
      <c r="N379" s="163"/>
      <c r="O379" s="163"/>
      <c r="P379" s="163"/>
      <c r="Q379" s="163"/>
      <c r="R379" s="163"/>
      <c r="S379" s="163"/>
      <c r="T379" s="164"/>
      <c r="U379" s="163"/>
      <c r="V379" s="153"/>
      <c r="W379" s="153"/>
      <c r="X379" s="153"/>
      <c r="Y379" s="153"/>
      <c r="Z379" s="153"/>
      <c r="AA379" s="153"/>
      <c r="AB379" s="153"/>
      <c r="AC379" s="153"/>
      <c r="AD379" s="153"/>
      <c r="AE379" s="153" t="s">
        <v>144</v>
      </c>
      <c r="AF379" s="153">
        <v>0</v>
      </c>
      <c r="AG379" s="153"/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</row>
    <row r="380" spans="1:60" outlineLevel="1" x14ac:dyDescent="0.2">
      <c r="A380" s="154"/>
      <c r="B380" s="160"/>
      <c r="C380" s="200" t="s">
        <v>257</v>
      </c>
      <c r="D380" s="169"/>
      <c r="E380" s="173">
        <v>1.6</v>
      </c>
      <c r="F380" s="175"/>
      <c r="G380" s="175"/>
      <c r="H380" s="175"/>
      <c r="I380" s="175"/>
      <c r="J380" s="175"/>
      <c r="K380" s="175"/>
      <c r="L380" s="175"/>
      <c r="M380" s="175"/>
      <c r="N380" s="163"/>
      <c r="O380" s="163"/>
      <c r="P380" s="163"/>
      <c r="Q380" s="163"/>
      <c r="R380" s="163"/>
      <c r="S380" s="163"/>
      <c r="T380" s="164"/>
      <c r="U380" s="163"/>
      <c r="V380" s="153"/>
      <c r="W380" s="153"/>
      <c r="X380" s="153"/>
      <c r="Y380" s="153"/>
      <c r="Z380" s="153"/>
      <c r="AA380" s="153"/>
      <c r="AB380" s="153"/>
      <c r="AC380" s="153"/>
      <c r="AD380" s="153"/>
      <c r="AE380" s="153" t="s">
        <v>144</v>
      </c>
      <c r="AF380" s="153">
        <v>1</v>
      </c>
      <c r="AG380" s="153"/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</row>
    <row r="381" spans="1:60" outlineLevel="1" x14ac:dyDescent="0.2">
      <c r="A381" s="154"/>
      <c r="B381" s="160"/>
      <c r="C381" s="198" t="s">
        <v>474</v>
      </c>
      <c r="D381" s="165"/>
      <c r="E381" s="171">
        <v>3.2</v>
      </c>
      <c r="F381" s="175"/>
      <c r="G381" s="175"/>
      <c r="H381" s="175"/>
      <c r="I381" s="175"/>
      <c r="J381" s="175"/>
      <c r="K381" s="175"/>
      <c r="L381" s="175"/>
      <c r="M381" s="175"/>
      <c r="N381" s="163"/>
      <c r="O381" s="163"/>
      <c r="P381" s="163"/>
      <c r="Q381" s="163"/>
      <c r="R381" s="163"/>
      <c r="S381" s="163"/>
      <c r="T381" s="164"/>
      <c r="U381" s="163"/>
      <c r="V381" s="153"/>
      <c r="W381" s="153"/>
      <c r="X381" s="153"/>
      <c r="Y381" s="153"/>
      <c r="Z381" s="153"/>
      <c r="AA381" s="153"/>
      <c r="AB381" s="153"/>
      <c r="AC381" s="153"/>
      <c r="AD381" s="153"/>
      <c r="AE381" s="153" t="s">
        <v>144</v>
      </c>
      <c r="AF381" s="153">
        <v>0</v>
      </c>
      <c r="AG381" s="153"/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</row>
    <row r="382" spans="1:60" outlineLevel="1" x14ac:dyDescent="0.2">
      <c r="A382" s="154"/>
      <c r="B382" s="160"/>
      <c r="C382" s="200" t="s">
        <v>257</v>
      </c>
      <c r="D382" s="169"/>
      <c r="E382" s="173">
        <v>3.2</v>
      </c>
      <c r="F382" s="175"/>
      <c r="G382" s="175"/>
      <c r="H382" s="175"/>
      <c r="I382" s="175"/>
      <c r="J382" s="175"/>
      <c r="K382" s="175"/>
      <c r="L382" s="175"/>
      <c r="M382" s="175"/>
      <c r="N382" s="163"/>
      <c r="O382" s="163"/>
      <c r="P382" s="163"/>
      <c r="Q382" s="163"/>
      <c r="R382" s="163"/>
      <c r="S382" s="163"/>
      <c r="T382" s="164"/>
      <c r="U382" s="163"/>
      <c r="V382" s="153"/>
      <c r="W382" s="153"/>
      <c r="X382" s="153"/>
      <c r="Y382" s="153"/>
      <c r="Z382" s="153"/>
      <c r="AA382" s="153"/>
      <c r="AB382" s="153"/>
      <c r="AC382" s="153"/>
      <c r="AD382" s="153"/>
      <c r="AE382" s="153" t="s">
        <v>144</v>
      </c>
      <c r="AF382" s="153">
        <v>1</v>
      </c>
      <c r="AG382" s="153"/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</row>
    <row r="383" spans="1:60" outlineLevel="1" x14ac:dyDescent="0.2">
      <c r="A383" s="154">
        <v>64</v>
      </c>
      <c r="B383" s="160" t="s">
        <v>475</v>
      </c>
      <c r="C383" s="197" t="s">
        <v>476</v>
      </c>
      <c r="D383" s="162" t="s">
        <v>212</v>
      </c>
      <c r="E383" s="170">
        <v>7.98</v>
      </c>
      <c r="F383" s="174"/>
      <c r="G383" s="175">
        <f>ROUND(E383*F383,2)</f>
        <v>0</v>
      </c>
      <c r="H383" s="174"/>
      <c r="I383" s="175">
        <f>ROUND(E383*H383,2)</f>
        <v>0</v>
      </c>
      <c r="J383" s="174"/>
      <c r="K383" s="175">
        <f>ROUND(E383*J383,2)</f>
        <v>0</v>
      </c>
      <c r="L383" s="175">
        <v>21</v>
      </c>
      <c r="M383" s="175">
        <f>G383*(1+L383/100)</f>
        <v>0</v>
      </c>
      <c r="N383" s="163">
        <v>1E-3</v>
      </c>
      <c r="O383" s="163">
        <f>ROUND(E383*N383,5)</f>
        <v>7.9799999999999992E-3</v>
      </c>
      <c r="P383" s="163">
        <v>6.3E-2</v>
      </c>
      <c r="Q383" s="163">
        <f>ROUND(E383*P383,5)</f>
        <v>0.50273999999999996</v>
      </c>
      <c r="R383" s="163"/>
      <c r="S383" s="163"/>
      <c r="T383" s="164">
        <v>0.71799999999999997</v>
      </c>
      <c r="U383" s="163">
        <f>ROUND(E383*T383,2)</f>
        <v>5.73</v>
      </c>
      <c r="V383" s="153"/>
      <c r="W383" s="153"/>
      <c r="X383" s="153"/>
      <c r="Y383" s="153"/>
      <c r="Z383" s="153"/>
      <c r="AA383" s="153"/>
      <c r="AB383" s="153"/>
      <c r="AC383" s="153"/>
      <c r="AD383" s="153"/>
      <c r="AE383" s="153" t="s">
        <v>142</v>
      </c>
      <c r="AF383" s="153"/>
      <c r="AG383" s="153"/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</row>
    <row r="384" spans="1:60" outlineLevel="1" x14ac:dyDescent="0.2">
      <c r="A384" s="154"/>
      <c r="B384" s="160"/>
      <c r="C384" s="198" t="s">
        <v>477</v>
      </c>
      <c r="D384" s="165"/>
      <c r="E384" s="171">
        <v>7.98</v>
      </c>
      <c r="F384" s="175"/>
      <c r="G384" s="175"/>
      <c r="H384" s="175"/>
      <c r="I384" s="175"/>
      <c r="J384" s="175"/>
      <c r="K384" s="175"/>
      <c r="L384" s="175"/>
      <c r="M384" s="175"/>
      <c r="N384" s="163"/>
      <c r="O384" s="163"/>
      <c r="P384" s="163"/>
      <c r="Q384" s="163"/>
      <c r="R384" s="163"/>
      <c r="S384" s="163"/>
      <c r="T384" s="164"/>
      <c r="U384" s="163"/>
      <c r="V384" s="153"/>
      <c r="W384" s="153"/>
      <c r="X384" s="153"/>
      <c r="Y384" s="153"/>
      <c r="Z384" s="153"/>
      <c r="AA384" s="153"/>
      <c r="AB384" s="153"/>
      <c r="AC384" s="153"/>
      <c r="AD384" s="153"/>
      <c r="AE384" s="153" t="s">
        <v>144</v>
      </c>
      <c r="AF384" s="153">
        <v>0</v>
      </c>
      <c r="AG384" s="153"/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</row>
    <row r="385" spans="1:60" outlineLevel="1" x14ac:dyDescent="0.2">
      <c r="A385" s="154">
        <v>65</v>
      </c>
      <c r="B385" s="160" t="s">
        <v>478</v>
      </c>
      <c r="C385" s="197" t="s">
        <v>479</v>
      </c>
      <c r="D385" s="162" t="s">
        <v>331</v>
      </c>
      <c r="E385" s="170">
        <v>2</v>
      </c>
      <c r="F385" s="174"/>
      <c r="G385" s="175">
        <f>ROUND(E385*F385,2)</f>
        <v>0</v>
      </c>
      <c r="H385" s="174"/>
      <c r="I385" s="175">
        <f>ROUND(E385*H385,2)</f>
        <v>0</v>
      </c>
      <c r="J385" s="174"/>
      <c r="K385" s="175">
        <f>ROUND(E385*J385,2)</f>
        <v>0</v>
      </c>
      <c r="L385" s="175">
        <v>21</v>
      </c>
      <c r="M385" s="175">
        <f>G385*(1+L385/100)</f>
        <v>0</v>
      </c>
      <c r="N385" s="163">
        <v>0</v>
      </c>
      <c r="O385" s="163">
        <f>ROUND(E385*N385,5)</f>
        <v>0</v>
      </c>
      <c r="P385" s="163">
        <v>0</v>
      </c>
      <c r="Q385" s="163">
        <f>ROUND(E385*P385,5)</f>
        <v>0</v>
      </c>
      <c r="R385" s="163"/>
      <c r="S385" s="163"/>
      <c r="T385" s="164">
        <v>0.28000000000000003</v>
      </c>
      <c r="U385" s="163">
        <f>ROUND(E385*T385,2)</f>
        <v>0.56000000000000005</v>
      </c>
      <c r="V385" s="153"/>
      <c r="W385" s="153"/>
      <c r="X385" s="153"/>
      <c r="Y385" s="153"/>
      <c r="Z385" s="153"/>
      <c r="AA385" s="153"/>
      <c r="AB385" s="153"/>
      <c r="AC385" s="153"/>
      <c r="AD385" s="153"/>
      <c r="AE385" s="153" t="s">
        <v>142</v>
      </c>
      <c r="AF385" s="153"/>
      <c r="AG385" s="153"/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</row>
    <row r="386" spans="1:60" outlineLevel="1" x14ac:dyDescent="0.2">
      <c r="A386" s="154"/>
      <c r="B386" s="160"/>
      <c r="C386" s="198" t="s">
        <v>480</v>
      </c>
      <c r="D386" s="165"/>
      <c r="E386" s="171">
        <v>2</v>
      </c>
      <c r="F386" s="175"/>
      <c r="G386" s="175"/>
      <c r="H386" s="175"/>
      <c r="I386" s="175"/>
      <c r="J386" s="175"/>
      <c r="K386" s="175"/>
      <c r="L386" s="175"/>
      <c r="M386" s="175"/>
      <c r="N386" s="163"/>
      <c r="O386" s="163"/>
      <c r="P386" s="163"/>
      <c r="Q386" s="163"/>
      <c r="R386" s="163"/>
      <c r="S386" s="163"/>
      <c r="T386" s="164"/>
      <c r="U386" s="163"/>
      <c r="V386" s="153"/>
      <c r="W386" s="153"/>
      <c r="X386" s="153"/>
      <c r="Y386" s="153"/>
      <c r="Z386" s="153"/>
      <c r="AA386" s="153"/>
      <c r="AB386" s="153"/>
      <c r="AC386" s="153"/>
      <c r="AD386" s="153"/>
      <c r="AE386" s="153" t="s">
        <v>144</v>
      </c>
      <c r="AF386" s="153">
        <v>0</v>
      </c>
      <c r="AG386" s="153"/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</row>
    <row r="387" spans="1:60" outlineLevel="1" x14ac:dyDescent="0.2">
      <c r="A387" s="154"/>
      <c r="B387" s="160"/>
      <c r="C387" s="200" t="s">
        <v>257</v>
      </c>
      <c r="D387" s="169"/>
      <c r="E387" s="173">
        <v>2</v>
      </c>
      <c r="F387" s="175"/>
      <c r="G387" s="175"/>
      <c r="H387" s="175"/>
      <c r="I387" s="175"/>
      <c r="J387" s="175"/>
      <c r="K387" s="175"/>
      <c r="L387" s="175"/>
      <c r="M387" s="175"/>
      <c r="N387" s="163"/>
      <c r="O387" s="163"/>
      <c r="P387" s="163"/>
      <c r="Q387" s="163"/>
      <c r="R387" s="163"/>
      <c r="S387" s="163"/>
      <c r="T387" s="164"/>
      <c r="U387" s="163"/>
      <c r="V387" s="153"/>
      <c r="W387" s="153"/>
      <c r="X387" s="153"/>
      <c r="Y387" s="153"/>
      <c r="Z387" s="153"/>
      <c r="AA387" s="153"/>
      <c r="AB387" s="153"/>
      <c r="AC387" s="153"/>
      <c r="AD387" s="153"/>
      <c r="AE387" s="153" t="s">
        <v>144</v>
      </c>
      <c r="AF387" s="153">
        <v>1</v>
      </c>
      <c r="AG387" s="153"/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</row>
    <row r="388" spans="1:60" outlineLevel="1" x14ac:dyDescent="0.2">
      <c r="A388" s="154">
        <v>66</v>
      </c>
      <c r="B388" s="160" t="s">
        <v>481</v>
      </c>
      <c r="C388" s="197" t="s">
        <v>482</v>
      </c>
      <c r="D388" s="162" t="s">
        <v>212</v>
      </c>
      <c r="E388" s="170">
        <v>3.6444999999999999</v>
      </c>
      <c r="F388" s="174"/>
      <c r="G388" s="175">
        <f>ROUND(E388*F388,2)</f>
        <v>0</v>
      </c>
      <c r="H388" s="174"/>
      <c r="I388" s="175">
        <f>ROUND(E388*H388,2)</f>
        <v>0</v>
      </c>
      <c r="J388" s="174"/>
      <c r="K388" s="175">
        <f>ROUND(E388*J388,2)</f>
        <v>0</v>
      </c>
      <c r="L388" s="175">
        <v>21</v>
      </c>
      <c r="M388" s="175">
        <f>G388*(1+L388/100)</f>
        <v>0</v>
      </c>
      <c r="N388" s="163">
        <v>8.3000000000000001E-4</v>
      </c>
      <c r="O388" s="163">
        <f>ROUND(E388*N388,5)</f>
        <v>3.0200000000000001E-3</v>
      </c>
      <c r="P388" s="163">
        <v>0.06</v>
      </c>
      <c r="Q388" s="163">
        <f>ROUND(E388*P388,5)</f>
        <v>0.21867</v>
      </c>
      <c r="R388" s="163"/>
      <c r="S388" s="163"/>
      <c r="T388" s="164">
        <v>0.55600000000000005</v>
      </c>
      <c r="U388" s="163">
        <f>ROUND(E388*T388,2)</f>
        <v>2.0299999999999998</v>
      </c>
      <c r="V388" s="153"/>
      <c r="W388" s="153"/>
      <c r="X388" s="153"/>
      <c r="Y388" s="153"/>
      <c r="Z388" s="153"/>
      <c r="AA388" s="153"/>
      <c r="AB388" s="153"/>
      <c r="AC388" s="153"/>
      <c r="AD388" s="153"/>
      <c r="AE388" s="153" t="s">
        <v>142</v>
      </c>
      <c r="AF388" s="153"/>
      <c r="AG388" s="153"/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</row>
    <row r="389" spans="1:60" outlineLevel="1" x14ac:dyDescent="0.2">
      <c r="A389" s="154"/>
      <c r="B389" s="160"/>
      <c r="C389" s="198" t="s">
        <v>483</v>
      </c>
      <c r="D389" s="165"/>
      <c r="E389" s="171">
        <v>3.6444999999999999</v>
      </c>
      <c r="F389" s="175"/>
      <c r="G389" s="175"/>
      <c r="H389" s="175"/>
      <c r="I389" s="175"/>
      <c r="J389" s="175"/>
      <c r="K389" s="175"/>
      <c r="L389" s="175"/>
      <c r="M389" s="175"/>
      <c r="N389" s="163"/>
      <c r="O389" s="163"/>
      <c r="P389" s="163"/>
      <c r="Q389" s="163"/>
      <c r="R389" s="163"/>
      <c r="S389" s="163"/>
      <c r="T389" s="164"/>
      <c r="U389" s="163"/>
      <c r="V389" s="153"/>
      <c r="W389" s="153"/>
      <c r="X389" s="153"/>
      <c r="Y389" s="153"/>
      <c r="Z389" s="153"/>
      <c r="AA389" s="153"/>
      <c r="AB389" s="153"/>
      <c r="AC389" s="153"/>
      <c r="AD389" s="153"/>
      <c r="AE389" s="153" t="s">
        <v>144</v>
      </c>
      <c r="AF389" s="153">
        <v>0</v>
      </c>
      <c r="AG389" s="153"/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</row>
    <row r="390" spans="1:60" outlineLevel="1" x14ac:dyDescent="0.2">
      <c r="A390" s="154"/>
      <c r="B390" s="160"/>
      <c r="C390" s="200" t="s">
        <v>257</v>
      </c>
      <c r="D390" s="169"/>
      <c r="E390" s="173">
        <v>3.6444999999999999</v>
      </c>
      <c r="F390" s="175"/>
      <c r="G390" s="175"/>
      <c r="H390" s="175"/>
      <c r="I390" s="175"/>
      <c r="J390" s="175"/>
      <c r="K390" s="175"/>
      <c r="L390" s="175"/>
      <c r="M390" s="175"/>
      <c r="N390" s="163"/>
      <c r="O390" s="163"/>
      <c r="P390" s="163"/>
      <c r="Q390" s="163"/>
      <c r="R390" s="163"/>
      <c r="S390" s="163"/>
      <c r="T390" s="164"/>
      <c r="U390" s="163"/>
      <c r="V390" s="153"/>
      <c r="W390" s="153"/>
      <c r="X390" s="153"/>
      <c r="Y390" s="153"/>
      <c r="Z390" s="153"/>
      <c r="AA390" s="153"/>
      <c r="AB390" s="153"/>
      <c r="AC390" s="153"/>
      <c r="AD390" s="153"/>
      <c r="AE390" s="153" t="s">
        <v>144</v>
      </c>
      <c r="AF390" s="153">
        <v>1</v>
      </c>
      <c r="AG390" s="153"/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</row>
    <row r="391" spans="1:60" outlineLevel="1" x14ac:dyDescent="0.2">
      <c r="A391" s="154">
        <v>67</v>
      </c>
      <c r="B391" s="160" t="s">
        <v>484</v>
      </c>
      <c r="C391" s="197" t="s">
        <v>485</v>
      </c>
      <c r="D391" s="162" t="s">
        <v>212</v>
      </c>
      <c r="E391" s="170">
        <v>5.9615</v>
      </c>
      <c r="F391" s="174"/>
      <c r="G391" s="175">
        <f>ROUND(E391*F391,2)</f>
        <v>0</v>
      </c>
      <c r="H391" s="174"/>
      <c r="I391" s="175">
        <f>ROUND(E391*H391,2)</f>
        <v>0</v>
      </c>
      <c r="J391" s="174"/>
      <c r="K391" s="175">
        <f>ROUND(E391*J391,2)</f>
        <v>0</v>
      </c>
      <c r="L391" s="175">
        <v>21</v>
      </c>
      <c r="M391" s="175">
        <f>G391*(1+L391/100)</f>
        <v>0</v>
      </c>
      <c r="N391" s="163">
        <v>6.7000000000000002E-4</v>
      </c>
      <c r="O391" s="163">
        <f>ROUND(E391*N391,5)</f>
        <v>3.9899999999999996E-3</v>
      </c>
      <c r="P391" s="163">
        <v>0.31900000000000001</v>
      </c>
      <c r="Q391" s="163">
        <f>ROUND(E391*P391,5)</f>
        <v>1.9017200000000001</v>
      </c>
      <c r="R391" s="163"/>
      <c r="S391" s="163"/>
      <c r="T391" s="164">
        <v>0.317</v>
      </c>
      <c r="U391" s="163">
        <f>ROUND(E391*T391,2)</f>
        <v>1.89</v>
      </c>
      <c r="V391" s="153"/>
      <c r="W391" s="153"/>
      <c r="X391" s="153"/>
      <c r="Y391" s="153"/>
      <c r="Z391" s="153"/>
      <c r="AA391" s="153"/>
      <c r="AB391" s="153"/>
      <c r="AC391" s="153"/>
      <c r="AD391" s="153"/>
      <c r="AE391" s="153" t="s">
        <v>142</v>
      </c>
      <c r="AF391" s="153"/>
      <c r="AG391" s="153"/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</row>
    <row r="392" spans="1:60" outlineLevel="1" x14ac:dyDescent="0.2">
      <c r="A392" s="154"/>
      <c r="B392" s="160"/>
      <c r="C392" s="198" t="s">
        <v>486</v>
      </c>
      <c r="D392" s="165"/>
      <c r="E392" s="171"/>
      <c r="F392" s="175"/>
      <c r="G392" s="175"/>
      <c r="H392" s="175"/>
      <c r="I392" s="175"/>
      <c r="J392" s="175"/>
      <c r="K392" s="175"/>
      <c r="L392" s="175"/>
      <c r="M392" s="175"/>
      <c r="N392" s="163"/>
      <c r="O392" s="163"/>
      <c r="P392" s="163"/>
      <c r="Q392" s="163"/>
      <c r="R392" s="163"/>
      <c r="S392" s="163"/>
      <c r="T392" s="164"/>
      <c r="U392" s="163"/>
      <c r="V392" s="153"/>
      <c r="W392" s="153"/>
      <c r="X392" s="153"/>
      <c r="Y392" s="153"/>
      <c r="Z392" s="153"/>
      <c r="AA392" s="153"/>
      <c r="AB392" s="153"/>
      <c r="AC392" s="153"/>
      <c r="AD392" s="153"/>
      <c r="AE392" s="153" t="s">
        <v>144</v>
      </c>
      <c r="AF392" s="153">
        <v>0</v>
      </c>
      <c r="AG392" s="153"/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</row>
    <row r="393" spans="1:60" outlineLevel="1" x14ac:dyDescent="0.2">
      <c r="A393" s="154"/>
      <c r="B393" s="160"/>
      <c r="C393" s="198" t="s">
        <v>487</v>
      </c>
      <c r="D393" s="165"/>
      <c r="E393" s="171"/>
      <c r="F393" s="175"/>
      <c r="G393" s="175"/>
      <c r="H393" s="175"/>
      <c r="I393" s="175"/>
      <c r="J393" s="175"/>
      <c r="K393" s="175"/>
      <c r="L393" s="175"/>
      <c r="M393" s="175"/>
      <c r="N393" s="163"/>
      <c r="O393" s="163"/>
      <c r="P393" s="163"/>
      <c r="Q393" s="163"/>
      <c r="R393" s="163"/>
      <c r="S393" s="163"/>
      <c r="T393" s="164"/>
      <c r="U393" s="163"/>
      <c r="V393" s="153"/>
      <c r="W393" s="153"/>
      <c r="X393" s="153"/>
      <c r="Y393" s="153"/>
      <c r="Z393" s="153"/>
      <c r="AA393" s="153"/>
      <c r="AB393" s="153"/>
      <c r="AC393" s="153"/>
      <c r="AD393" s="153"/>
      <c r="AE393" s="153" t="s">
        <v>144</v>
      </c>
      <c r="AF393" s="153">
        <v>0</v>
      </c>
      <c r="AG393" s="153"/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</row>
    <row r="394" spans="1:60" outlineLevel="1" x14ac:dyDescent="0.2">
      <c r="A394" s="154"/>
      <c r="B394" s="160"/>
      <c r="C394" s="198" t="s">
        <v>178</v>
      </c>
      <c r="D394" s="165"/>
      <c r="E394" s="171"/>
      <c r="F394" s="175"/>
      <c r="G394" s="175"/>
      <c r="H394" s="175"/>
      <c r="I394" s="175"/>
      <c r="J394" s="175"/>
      <c r="K394" s="175"/>
      <c r="L394" s="175"/>
      <c r="M394" s="175"/>
      <c r="N394" s="163"/>
      <c r="O394" s="163"/>
      <c r="P394" s="163"/>
      <c r="Q394" s="163"/>
      <c r="R394" s="163"/>
      <c r="S394" s="163"/>
      <c r="T394" s="164"/>
      <c r="U394" s="163"/>
      <c r="V394" s="153"/>
      <c r="W394" s="153"/>
      <c r="X394" s="153"/>
      <c r="Y394" s="153"/>
      <c r="Z394" s="153"/>
      <c r="AA394" s="153"/>
      <c r="AB394" s="153"/>
      <c r="AC394" s="153"/>
      <c r="AD394" s="153"/>
      <c r="AE394" s="153" t="s">
        <v>144</v>
      </c>
      <c r="AF394" s="153">
        <v>0</v>
      </c>
      <c r="AG394" s="153"/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</row>
    <row r="395" spans="1:60" outlineLevel="1" x14ac:dyDescent="0.2">
      <c r="A395" s="154"/>
      <c r="B395" s="160"/>
      <c r="C395" s="198" t="s">
        <v>488</v>
      </c>
      <c r="D395" s="165"/>
      <c r="E395" s="171">
        <v>5.9615</v>
      </c>
      <c r="F395" s="175"/>
      <c r="G395" s="175"/>
      <c r="H395" s="175"/>
      <c r="I395" s="175"/>
      <c r="J395" s="175"/>
      <c r="K395" s="175"/>
      <c r="L395" s="175"/>
      <c r="M395" s="175"/>
      <c r="N395" s="163"/>
      <c r="O395" s="163"/>
      <c r="P395" s="163"/>
      <c r="Q395" s="163"/>
      <c r="R395" s="163"/>
      <c r="S395" s="163"/>
      <c r="T395" s="164"/>
      <c r="U395" s="163"/>
      <c r="V395" s="153"/>
      <c r="W395" s="153"/>
      <c r="X395" s="153"/>
      <c r="Y395" s="153"/>
      <c r="Z395" s="153"/>
      <c r="AA395" s="153"/>
      <c r="AB395" s="153"/>
      <c r="AC395" s="153"/>
      <c r="AD395" s="153"/>
      <c r="AE395" s="153" t="s">
        <v>144</v>
      </c>
      <c r="AF395" s="153">
        <v>0</v>
      </c>
      <c r="AG395" s="153"/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</row>
    <row r="396" spans="1:60" outlineLevel="1" x14ac:dyDescent="0.2">
      <c r="A396" s="154"/>
      <c r="B396" s="160"/>
      <c r="C396" s="200" t="s">
        <v>257</v>
      </c>
      <c r="D396" s="169"/>
      <c r="E396" s="173">
        <v>5.9615</v>
      </c>
      <c r="F396" s="175"/>
      <c r="G396" s="175"/>
      <c r="H396" s="175"/>
      <c r="I396" s="175"/>
      <c r="J396" s="175"/>
      <c r="K396" s="175"/>
      <c r="L396" s="175"/>
      <c r="M396" s="175"/>
      <c r="N396" s="163"/>
      <c r="O396" s="163"/>
      <c r="P396" s="163"/>
      <c r="Q396" s="163"/>
      <c r="R396" s="163"/>
      <c r="S396" s="163"/>
      <c r="T396" s="164"/>
      <c r="U396" s="163"/>
      <c r="V396" s="153"/>
      <c r="W396" s="153"/>
      <c r="X396" s="153"/>
      <c r="Y396" s="153"/>
      <c r="Z396" s="153"/>
      <c r="AA396" s="153"/>
      <c r="AB396" s="153"/>
      <c r="AC396" s="153"/>
      <c r="AD396" s="153"/>
      <c r="AE396" s="153" t="s">
        <v>144</v>
      </c>
      <c r="AF396" s="153">
        <v>1</v>
      </c>
      <c r="AG396" s="153"/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</row>
    <row r="397" spans="1:60" outlineLevel="1" x14ac:dyDescent="0.2">
      <c r="A397" s="154">
        <v>68</v>
      </c>
      <c r="B397" s="160" t="s">
        <v>489</v>
      </c>
      <c r="C397" s="197" t="s">
        <v>490</v>
      </c>
      <c r="D397" s="162" t="s">
        <v>212</v>
      </c>
      <c r="E397" s="170">
        <v>77.919700000000006</v>
      </c>
      <c r="F397" s="174"/>
      <c r="G397" s="175">
        <f>ROUND(E397*F397,2)</f>
        <v>0</v>
      </c>
      <c r="H397" s="174"/>
      <c r="I397" s="175">
        <f>ROUND(E397*H397,2)</f>
        <v>0</v>
      </c>
      <c r="J397" s="174"/>
      <c r="K397" s="175">
        <f>ROUND(E397*J397,2)</f>
        <v>0</v>
      </c>
      <c r="L397" s="175">
        <v>21</v>
      </c>
      <c r="M397" s="175">
        <f>G397*(1+L397/100)</f>
        <v>0</v>
      </c>
      <c r="N397" s="163">
        <v>6.7000000000000002E-4</v>
      </c>
      <c r="O397" s="163">
        <f>ROUND(E397*N397,5)</f>
        <v>5.2209999999999999E-2</v>
      </c>
      <c r="P397" s="163">
        <v>0.184</v>
      </c>
      <c r="Q397" s="163">
        <f>ROUND(E397*P397,5)</f>
        <v>14.33722</v>
      </c>
      <c r="R397" s="163"/>
      <c r="S397" s="163"/>
      <c r="T397" s="164">
        <v>0.22700000000000001</v>
      </c>
      <c r="U397" s="163">
        <f>ROUND(E397*T397,2)</f>
        <v>17.690000000000001</v>
      </c>
      <c r="V397" s="153"/>
      <c r="W397" s="153"/>
      <c r="X397" s="153"/>
      <c r="Y397" s="153"/>
      <c r="Z397" s="153"/>
      <c r="AA397" s="153"/>
      <c r="AB397" s="153"/>
      <c r="AC397" s="153"/>
      <c r="AD397" s="153"/>
      <c r="AE397" s="153" t="s">
        <v>142</v>
      </c>
      <c r="AF397" s="153"/>
      <c r="AG397" s="153"/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</row>
    <row r="398" spans="1:60" outlineLevel="1" x14ac:dyDescent="0.2">
      <c r="A398" s="154"/>
      <c r="B398" s="160"/>
      <c r="C398" s="198" t="s">
        <v>486</v>
      </c>
      <c r="D398" s="165"/>
      <c r="E398" s="171"/>
      <c r="F398" s="175"/>
      <c r="G398" s="175"/>
      <c r="H398" s="175"/>
      <c r="I398" s="175"/>
      <c r="J398" s="175"/>
      <c r="K398" s="175"/>
      <c r="L398" s="175"/>
      <c r="M398" s="175"/>
      <c r="N398" s="163"/>
      <c r="O398" s="163"/>
      <c r="P398" s="163"/>
      <c r="Q398" s="163"/>
      <c r="R398" s="163"/>
      <c r="S398" s="163"/>
      <c r="T398" s="164"/>
      <c r="U398" s="163"/>
      <c r="V398" s="153"/>
      <c r="W398" s="153"/>
      <c r="X398" s="153"/>
      <c r="Y398" s="153"/>
      <c r="Z398" s="153"/>
      <c r="AA398" s="153"/>
      <c r="AB398" s="153"/>
      <c r="AC398" s="153"/>
      <c r="AD398" s="153"/>
      <c r="AE398" s="153" t="s">
        <v>144</v>
      </c>
      <c r="AF398" s="153">
        <v>0</v>
      </c>
      <c r="AG398" s="153"/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</row>
    <row r="399" spans="1:60" outlineLevel="1" x14ac:dyDescent="0.2">
      <c r="A399" s="154"/>
      <c r="B399" s="160"/>
      <c r="C399" s="198" t="s">
        <v>487</v>
      </c>
      <c r="D399" s="165"/>
      <c r="E399" s="171"/>
      <c r="F399" s="175"/>
      <c r="G399" s="175"/>
      <c r="H399" s="175"/>
      <c r="I399" s="175"/>
      <c r="J399" s="175"/>
      <c r="K399" s="175"/>
      <c r="L399" s="175"/>
      <c r="M399" s="175"/>
      <c r="N399" s="163"/>
      <c r="O399" s="163"/>
      <c r="P399" s="163"/>
      <c r="Q399" s="163"/>
      <c r="R399" s="163"/>
      <c r="S399" s="163"/>
      <c r="T399" s="164"/>
      <c r="U399" s="163"/>
      <c r="V399" s="153"/>
      <c r="W399" s="153"/>
      <c r="X399" s="153"/>
      <c r="Y399" s="153"/>
      <c r="Z399" s="153"/>
      <c r="AA399" s="153"/>
      <c r="AB399" s="153"/>
      <c r="AC399" s="153"/>
      <c r="AD399" s="153"/>
      <c r="AE399" s="153" t="s">
        <v>144</v>
      </c>
      <c r="AF399" s="153">
        <v>0</v>
      </c>
      <c r="AG399" s="153"/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</row>
    <row r="400" spans="1:60" outlineLevel="1" x14ac:dyDescent="0.2">
      <c r="A400" s="154"/>
      <c r="B400" s="160"/>
      <c r="C400" s="198" t="s">
        <v>178</v>
      </c>
      <c r="D400" s="165"/>
      <c r="E400" s="171"/>
      <c r="F400" s="175"/>
      <c r="G400" s="175"/>
      <c r="H400" s="175"/>
      <c r="I400" s="175"/>
      <c r="J400" s="175"/>
      <c r="K400" s="175"/>
      <c r="L400" s="175"/>
      <c r="M400" s="175"/>
      <c r="N400" s="163"/>
      <c r="O400" s="163"/>
      <c r="P400" s="163"/>
      <c r="Q400" s="163"/>
      <c r="R400" s="163"/>
      <c r="S400" s="163"/>
      <c r="T400" s="164"/>
      <c r="U400" s="163"/>
      <c r="V400" s="153"/>
      <c r="W400" s="153"/>
      <c r="X400" s="153"/>
      <c r="Y400" s="153"/>
      <c r="Z400" s="153"/>
      <c r="AA400" s="153"/>
      <c r="AB400" s="153"/>
      <c r="AC400" s="153"/>
      <c r="AD400" s="153"/>
      <c r="AE400" s="153" t="s">
        <v>144</v>
      </c>
      <c r="AF400" s="153">
        <v>0</v>
      </c>
      <c r="AG400" s="153"/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  <c r="BG400" s="153"/>
      <c r="BH400" s="153"/>
    </row>
    <row r="401" spans="1:60" outlineLevel="1" x14ac:dyDescent="0.2">
      <c r="A401" s="154"/>
      <c r="B401" s="160"/>
      <c r="C401" s="198" t="s">
        <v>252</v>
      </c>
      <c r="D401" s="165"/>
      <c r="E401" s="171"/>
      <c r="F401" s="175"/>
      <c r="G401" s="175"/>
      <c r="H401" s="175"/>
      <c r="I401" s="175"/>
      <c r="J401" s="175"/>
      <c r="K401" s="175"/>
      <c r="L401" s="175"/>
      <c r="M401" s="175"/>
      <c r="N401" s="163"/>
      <c r="O401" s="163"/>
      <c r="P401" s="163"/>
      <c r="Q401" s="163"/>
      <c r="R401" s="163"/>
      <c r="S401" s="163"/>
      <c r="T401" s="164"/>
      <c r="U401" s="163"/>
      <c r="V401" s="153"/>
      <c r="W401" s="153"/>
      <c r="X401" s="153"/>
      <c r="Y401" s="153"/>
      <c r="Z401" s="153"/>
      <c r="AA401" s="153"/>
      <c r="AB401" s="153"/>
      <c r="AC401" s="153"/>
      <c r="AD401" s="153"/>
      <c r="AE401" s="153" t="s">
        <v>144</v>
      </c>
      <c r="AF401" s="153">
        <v>0</v>
      </c>
      <c r="AG401" s="153"/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</row>
    <row r="402" spans="1:60" outlineLevel="1" x14ac:dyDescent="0.2">
      <c r="A402" s="154"/>
      <c r="B402" s="160"/>
      <c r="C402" s="198" t="s">
        <v>491</v>
      </c>
      <c r="D402" s="165"/>
      <c r="E402" s="171">
        <v>4.056</v>
      </c>
      <c r="F402" s="175"/>
      <c r="G402" s="175"/>
      <c r="H402" s="175"/>
      <c r="I402" s="175"/>
      <c r="J402" s="175"/>
      <c r="K402" s="175"/>
      <c r="L402" s="175"/>
      <c r="M402" s="175"/>
      <c r="N402" s="163"/>
      <c r="O402" s="163"/>
      <c r="P402" s="163"/>
      <c r="Q402" s="163"/>
      <c r="R402" s="163"/>
      <c r="S402" s="163"/>
      <c r="T402" s="164"/>
      <c r="U402" s="163"/>
      <c r="V402" s="153"/>
      <c r="W402" s="153"/>
      <c r="X402" s="153"/>
      <c r="Y402" s="153"/>
      <c r="Z402" s="153"/>
      <c r="AA402" s="153"/>
      <c r="AB402" s="153"/>
      <c r="AC402" s="153"/>
      <c r="AD402" s="153"/>
      <c r="AE402" s="153" t="s">
        <v>144</v>
      </c>
      <c r="AF402" s="153">
        <v>0</v>
      </c>
      <c r="AG402" s="153"/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</row>
    <row r="403" spans="1:60" outlineLevel="1" x14ac:dyDescent="0.2">
      <c r="A403" s="154"/>
      <c r="B403" s="160"/>
      <c r="C403" s="198" t="s">
        <v>492</v>
      </c>
      <c r="D403" s="165"/>
      <c r="E403" s="171">
        <v>17.177600000000002</v>
      </c>
      <c r="F403" s="175"/>
      <c r="G403" s="175"/>
      <c r="H403" s="175"/>
      <c r="I403" s="175"/>
      <c r="J403" s="175"/>
      <c r="K403" s="175"/>
      <c r="L403" s="175"/>
      <c r="M403" s="175"/>
      <c r="N403" s="163"/>
      <c r="O403" s="163"/>
      <c r="P403" s="163"/>
      <c r="Q403" s="163"/>
      <c r="R403" s="163"/>
      <c r="S403" s="163"/>
      <c r="T403" s="164"/>
      <c r="U403" s="163"/>
      <c r="V403" s="153"/>
      <c r="W403" s="153"/>
      <c r="X403" s="153"/>
      <c r="Y403" s="153"/>
      <c r="Z403" s="153"/>
      <c r="AA403" s="153"/>
      <c r="AB403" s="153"/>
      <c r="AC403" s="153"/>
      <c r="AD403" s="153"/>
      <c r="AE403" s="153" t="s">
        <v>144</v>
      </c>
      <c r="AF403" s="153">
        <v>0</v>
      </c>
      <c r="AG403" s="153"/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</row>
    <row r="404" spans="1:60" outlineLevel="1" x14ac:dyDescent="0.2">
      <c r="A404" s="154"/>
      <c r="B404" s="160"/>
      <c r="C404" s="198" t="s">
        <v>493</v>
      </c>
      <c r="D404" s="165"/>
      <c r="E404" s="171">
        <v>48.426600000000001</v>
      </c>
      <c r="F404" s="175"/>
      <c r="G404" s="175"/>
      <c r="H404" s="175"/>
      <c r="I404" s="175"/>
      <c r="J404" s="175"/>
      <c r="K404" s="175"/>
      <c r="L404" s="175"/>
      <c r="M404" s="175"/>
      <c r="N404" s="163"/>
      <c r="O404" s="163"/>
      <c r="P404" s="163"/>
      <c r="Q404" s="163"/>
      <c r="R404" s="163"/>
      <c r="S404" s="163"/>
      <c r="T404" s="164"/>
      <c r="U404" s="163"/>
      <c r="V404" s="153"/>
      <c r="W404" s="153"/>
      <c r="X404" s="153"/>
      <c r="Y404" s="153"/>
      <c r="Z404" s="153"/>
      <c r="AA404" s="153"/>
      <c r="AB404" s="153"/>
      <c r="AC404" s="153"/>
      <c r="AD404" s="153"/>
      <c r="AE404" s="153" t="s">
        <v>144</v>
      </c>
      <c r="AF404" s="153">
        <v>0</v>
      </c>
      <c r="AG404" s="153"/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</row>
    <row r="405" spans="1:60" outlineLevel="1" x14ac:dyDescent="0.2">
      <c r="A405" s="154"/>
      <c r="B405" s="160"/>
      <c r="C405" s="198" t="s">
        <v>494</v>
      </c>
      <c r="D405" s="165"/>
      <c r="E405" s="171">
        <v>-13</v>
      </c>
      <c r="F405" s="175"/>
      <c r="G405" s="175"/>
      <c r="H405" s="175"/>
      <c r="I405" s="175"/>
      <c r="J405" s="175"/>
      <c r="K405" s="175"/>
      <c r="L405" s="175"/>
      <c r="M405" s="175"/>
      <c r="N405" s="163"/>
      <c r="O405" s="163"/>
      <c r="P405" s="163"/>
      <c r="Q405" s="163"/>
      <c r="R405" s="163"/>
      <c r="S405" s="163"/>
      <c r="T405" s="164"/>
      <c r="U405" s="163"/>
      <c r="V405" s="153"/>
      <c r="W405" s="153"/>
      <c r="X405" s="153"/>
      <c r="Y405" s="153"/>
      <c r="Z405" s="153"/>
      <c r="AA405" s="153"/>
      <c r="AB405" s="153"/>
      <c r="AC405" s="153"/>
      <c r="AD405" s="153"/>
      <c r="AE405" s="153" t="s">
        <v>144</v>
      </c>
      <c r="AF405" s="153">
        <v>0</v>
      </c>
      <c r="AG405" s="153"/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</row>
    <row r="406" spans="1:60" outlineLevel="1" x14ac:dyDescent="0.2">
      <c r="A406" s="154"/>
      <c r="B406" s="160"/>
      <c r="C406" s="200" t="s">
        <v>257</v>
      </c>
      <c r="D406" s="169"/>
      <c r="E406" s="173">
        <v>56.660200000000003</v>
      </c>
      <c r="F406" s="175"/>
      <c r="G406" s="175"/>
      <c r="H406" s="175"/>
      <c r="I406" s="175"/>
      <c r="J406" s="175"/>
      <c r="K406" s="175"/>
      <c r="L406" s="175"/>
      <c r="M406" s="175"/>
      <c r="N406" s="163"/>
      <c r="O406" s="163"/>
      <c r="P406" s="163"/>
      <c r="Q406" s="163"/>
      <c r="R406" s="163"/>
      <c r="S406" s="163"/>
      <c r="T406" s="164"/>
      <c r="U406" s="163"/>
      <c r="V406" s="153"/>
      <c r="W406" s="153"/>
      <c r="X406" s="153"/>
      <c r="Y406" s="153"/>
      <c r="Z406" s="153"/>
      <c r="AA406" s="153"/>
      <c r="AB406" s="153"/>
      <c r="AC406" s="153"/>
      <c r="AD406" s="153"/>
      <c r="AE406" s="153" t="s">
        <v>144</v>
      </c>
      <c r="AF406" s="153">
        <v>1</v>
      </c>
      <c r="AG406" s="153"/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</row>
    <row r="407" spans="1:60" outlineLevel="1" x14ac:dyDescent="0.2">
      <c r="A407" s="154"/>
      <c r="B407" s="160"/>
      <c r="C407" s="198" t="s">
        <v>258</v>
      </c>
      <c r="D407" s="165"/>
      <c r="E407" s="171"/>
      <c r="F407" s="175"/>
      <c r="G407" s="175"/>
      <c r="H407" s="175"/>
      <c r="I407" s="175"/>
      <c r="J407" s="175"/>
      <c r="K407" s="175"/>
      <c r="L407" s="175"/>
      <c r="M407" s="175"/>
      <c r="N407" s="163"/>
      <c r="O407" s="163"/>
      <c r="P407" s="163"/>
      <c r="Q407" s="163"/>
      <c r="R407" s="163"/>
      <c r="S407" s="163"/>
      <c r="T407" s="164"/>
      <c r="U407" s="163"/>
      <c r="V407" s="153"/>
      <c r="W407" s="153"/>
      <c r="X407" s="153"/>
      <c r="Y407" s="153"/>
      <c r="Z407" s="153"/>
      <c r="AA407" s="153"/>
      <c r="AB407" s="153"/>
      <c r="AC407" s="153"/>
      <c r="AD407" s="153"/>
      <c r="AE407" s="153" t="s">
        <v>144</v>
      </c>
      <c r="AF407" s="153">
        <v>0</v>
      </c>
      <c r="AG407" s="153"/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</row>
    <row r="408" spans="1:60" outlineLevel="1" x14ac:dyDescent="0.2">
      <c r="A408" s="154"/>
      <c r="B408" s="160"/>
      <c r="C408" s="198" t="s">
        <v>495</v>
      </c>
      <c r="D408" s="165"/>
      <c r="E408" s="171">
        <v>27.5595</v>
      </c>
      <c r="F408" s="175"/>
      <c r="G408" s="175"/>
      <c r="H408" s="175"/>
      <c r="I408" s="175"/>
      <c r="J408" s="175"/>
      <c r="K408" s="175"/>
      <c r="L408" s="175"/>
      <c r="M408" s="175"/>
      <c r="N408" s="163"/>
      <c r="O408" s="163"/>
      <c r="P408" s="163"/>
      <c r="Q408" s="163"/>
      <c r="R408" s="163"/>
      <c r="S408" s="163"/>
      <c r="T408" s="164"/>
      <c r="U408" s="163"/>
      <c r="V408" s="153"/>
      <c r="W408" s="153"/>
      <c r="X408" s="153"/>
      <c r="Y408" s="153"/>
      <c r="Z408" s="153"/>
      <c r="AA408" s="153"/>
      <c r="AB408" s="153"/>
      <c r="AC408" s="153"/>
      <c r="AD408" s="153"/>
      <c r="AE408" s="153" t="s">
        <v>144</v>
      </c>
      <c r="AF408" s="153">
        <v>0</v>
      </c>
      <c r="AG408" s="153"/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</row>
    <row r="409" spans="1:60" outlineLevel="1" x14ac:dyDescent="0.2">
      <c r="A409" s="154"/>
      <c r="B409" s="160"/>
      <c r="C409" s="198" t="s">
        <v>496</v>
      </c>
      <c r="D409" s="165"/>
      <c r="E409" s="171">
        <v>-6.3</v>
      </c>
      <c r="F409" s="175"/>
      <c r="G409" s="175"/>
      <c r="H409" s="175"/>
      <c r="I409" s="175"/>
      <c r="J409" s="175"/>
      <c r="K409" s="175"/>
      <c r="L409" s="175"/>
      <c r="M409" s="175"/>
      <c r="N409" s="163"/>
      <c r="O409" s="163"/>
      <c r="P409" s="163"/>
      <c r="Q409" s="163"/>
      <c r="R409" s="163"/>
      <c r="S409" s="163"/>
      <c r="T409" s="164"/>
      <c r="U409" s="163"/>
      <c r="V409" s="153"/>
      <c r="W409" s="153"/>
      <c r="X409" s="153"/>
      <c r="Y409" s="153"/>
      <c r="Z409" s="153"/>
      <c r="AA409" s="153"/>
      <c r="AB409" s="153"/>
      <c r="AC409" s="153"/>
      <c r="AD409" s="153"/>
      <c r="AE409" s="153" t="s">
        <v>144</v>
      </c>
      <c r="AF409" s="153">
        <v>0</v>
      </c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</row>
    <row r="410" spans="1:60" outlineLevel="1" x14ac:dyDescent="0.2">
      <c r="A410" s="154"/>
      <c r="B410" s="160"/>
      <c r="C410" s="200" t="s">
        <v>257</v>
      </c>
      <c r="D410" s="169"/>
      <c r="E410" s="173">
        <v>21.259499999999999</v>
      </c>
      <c r="F410" s="175"/>
      <c r="G410" s="175"/>
      <c r="H410" s="175"/>
      <c r="I410" s="175"/>
      <c r="J410" s="175"/>
      <c r="K410" s="175"/>
      <c r="L410" s="175"/>
      <c r="M410" s="175"/>
      <c r="N410" s="163"/>
      <c r="O410" s="163"/>
      <c r="P410" s="163"/>
      <c r="Q410" s="163"/>
      <c r="R410" s="163"/>
      <c r="S410" s="163"/>
      <c r="T410" s="164"/>
      <c r="U410" s="163"/>
      <c r="V410" s="153"/>
      <c r="W410" s="153"/>
      <c r="X410" s="153"/>
      <c r="Y410" s="153"/>
      <c r="Z410" s="153"/>
      <c r="AA410" s="153"/>
      <c r="AB410" s="153"/>
      <c r="AC410" s="153"/>
      <c r="AD410" s="153"/>
      <c r="AE410" s="153" t="s">
        <v>144</v>
      </c>
      <c r="AF410" s="153">
        <v>1</v>
      </c>
      <c r="AG410" s="153"/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</row>
    <row r="411" spans="1:60" outlineLevel="1" x14ac:dyDescent="0.2">
      <c r="A411" s="154">
        <v>69</v>
      </c>
      <c r="B411" s="160" t="s">
        <v>497</v>
      </c>
      <c r="C411" s="197" t="s">
        <v>498</v>
      </c>
      <c r="D411" s="162" t="s">
        <v>187</v>
      </c>
      <c r="E411" s="170">
        <v>1.8676250000000001</v>
      </c>
      <c r="F411" s="174"/>
      <c r="G411" s="175">
        <f>ROUND(E411*F411,2)</f>
        <v>0</v>
      </c>
      <c r="H411" s="174"/>
      <c r="I411" s="175">
        <f>ROUND(E411*H411,2)</f>
        <v>0</v>
      </c>
      <c r="J411" s="174"/>
      <c r="K411" s="175">
        <f>ROUND(E411*J411,2)</f>
        <v>0</v>
      </c>
      <c r="L411" s="175">
        <v>21</v>
      </c>
      <c r="M411" s="175">
        <f>G411*(1+L411/100)</f>
        <v>0</v>
      </c>
      <c r="N411" s="163">
        <v>1.2800000000000001E-3</v>
      </c>
      <c r="O411" s="163">
        <f>ROUND(E411*N411,5)</f>
        <v>2.3900000000000002E-3</v>
      </c>
      <c r="P411" s="163">
        <v>1.8</v>
      </c>
      <c r="Q411" s="163">
        <f>ROUND(E411*P411,5)</f>
        <v>3.3617300000000001</v>
      </c>
      <c r="R411" s="163"/>
      <c r="S411" s="163"/>
      <c r="T411" s="164">
        <v>1.52</v>
      </c>
      <c r="U411" s="163">
        <f>ROUND(E411*T411,2)</f>
        <v>2.84</v>
      </c>
      <c r="V411" s="153"/>
      <c r="W411" s="153"/>
      <c r="X411" s="153"/>
      <c r="Y411" s="153"/>
      <c r="Z411" s="153"/>
      <c r="AA411" s="153"/>
      <c r="AB411" s="153"/>
      <c r="AC411" s="153"/>
      <c r="AD411" s="153"/>
      <c r="AE411" s="153" t="s">
        <v>142</v>
      </c>
      <c r="AF411" s="153"/>
      <c r="AG411" s="153"/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</row>
    <row r="412" spans="1:60" outlineLevel="1" x14ac:dyDescent="0.2">
      <c r="A412" s="154"/>
      <c r="B412" s="160"/>
      <c r="C412" s="198" t="s">
        <v>486</v>
      </c>
      <c r="D412" s="165"/>
      <c r="E412" s="171"/>
      <c r="F412" s="175"/>
      <c r="G412" s="175"/>
      <c r="H412" s="175"/>
      <c r="I412" s="175"/>
      <c r="J412" s="175"/>
      <c r="K412" s="175"/>
      <c r="L412" s="175"/>
      <c r="M412" s="175"/>
      <c r="N412" s="163"/>
      <c r="O412" s="163"/>
      <c r="P412" s="163"/>
      <c r="Q412" s="163"/>
      <c r="R412" s="163"/>
      <c r="S412" s="163"/>
      <c r="T412" s="164"/>
      <c r="U412" s="163"/>
      <c r="V412" s="153"/>
      <c r="W412" s="153"/>
      <c r="X412" s="153"/>
      <c r="Y412" s="153"/>
      <c r="Z412" s="153"/>
      <c r="AA412" s="153"/>
      <c r="AB412" s="153"/>
      <c r="AC412" s="153"/>
      <c r="AD412" s="153"/>
      <c r="AE412" s="153" t="s">
        <v>144</v>
      </c>
      <c r="AF412" s="153">
        <v>0</v>
      </c>
      <c r="AG412" s="153"/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</row>
    <row r="413" spans="1:60" outlineLevel="1" x14ac:dyDescent="0.2">
      <c r="A413" s="154"/>
      <c r="B413" s="160"/>
      <c r="C413" s="198" t="s">
        <v>487</v>
      </c>
      <c r="D413" s="165"/>
      <c r="E413" s="171"/>
      <c r="F413" s="175"/>
      <c r="G413" s="175"/>
      <c r="H413" s="175"/>
      <c r="I413" s="175"/>
      <c r="J413" s="175"/>
      <c r="K413" s="175"/>
      <c r="L413" s="175"/>
      <c r="M413" s="175"/>
      <c r="N413" s="163"/>
      <c r="O413" s="163"/>
      <c r="P413" s="163"/>
      <c r="Q413" s="163"/>
      <c r="R413" s="163"/>
      <c r="S413" s="163"/>
      <c r="T413" s="164"/>
      <c r="U413" s="163"/>
      <c r="V413" s="153"/>
      <c r="W413" s="153"/>
      <c r="X413" s="153"/>
      <c r="Y413" s="153"/>
      <c r="Z413" s="153"/>
      <c r="AA413" s="153"/>
      <c r="AB413" s="153"/>
      <c r="AC413" s="153"/>
      <c r="AD413" s="153"/>
      <c r="AE413" s="153" t="s">
        <v>144</v>
      </c>
      <c r="AF413" s="153">
        <v>0</v>
      </c>
      <c r="AG413" s="153"/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</row>
    <row r="414" spans="1:60" outlineLevel="1" x14ac:dyDescent="0.2">
      <c r="A414" s="154"/>
      <c r="B414" s="160"/>
      <c r="C414" s="198" t="s">
        <v>178</v>
      </c>
      <c r="D414" s="165"/>
      <c r="E414" s="171"/>
      <c r="F414" s="175"/>
      <c r="G414" s="175"/>
      <c r="H414" s="175"/>
      <c r="I414" s="175"/>
      <c r="J414" s="175"/>
      <c r="K414" s="175"/>
      <c r="L414" s="175"/>
      <c r="M414" s="175"/>
      <c r="N414" s="163"/>
      <c r="O414" s="163"/>
      <c r="P414" s="163"/>
      <c r="Q414" s="163"/>
      <c r="R414" s="163"/>
      <c r="S414" s="163"/>
      <c r="T414" s="164"/>
      <c r="U414" s="163"/>
      <c r="V414" s="153"/>
      <c r="W414" s="153"/>
      <c r="X414" s="153"/>
      <c r="Y414" s="153"/>
      <c r="Z414" s="153"/>
      <c r="AA414" s="153"/>
      <c r="AB414" s="153"/>
      <c r="AC414" s="153"/>
      <c r="AD414" s="153"/>
      <c r="AE414" s="153" t="s">
        <v>144</v>
      </c>
      <c r="AF414" s="153">
        <v>0</v>
      </c>
      <c r="AG414" s="153"/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</row>
    <row r="415" spans="1:60" outlineLevel="1" x14ac:dyDescent="0.2">
      <c r="A415" s="154"/>
      <c r="B415" s="160"/>
      <c r="C415" s="198" t="s">
        <v>499</v>
      </c>
      <c r="D415" s="165"/>
      <c r="E415" s="171"/>
      <c r="F415" s="175"/>
      <c r="G415" s="175"/>
      <c r="H415" s="175"/>
      <c r="I415" s="175"/>
      <c r="J415" s="175"/>
      <c r="K415" s="175"/>
      <c r="L415" s="175"/>
      <c r="M415" s="175"/>
      <c r="N415" s="163"/>
      <c r="O415" s="163"/>
      <c r="P415" s="163"/>
      <c r="Q415" s="163"/>
      <c r="R415" s="163"/>
      <c r="S415" s="163"/>
      <c r="T415" s="164"/>
      <c r="U415" s="163"/>
      <c r="V415" s="153"/>
      <c r="W415" s="153"/>
      <c r="X415" s="153"/>
      <c r="Y415" s="153"/>
      <c r="Z415" s="153"/>
      <c r="AA415" s="153"/>
      <c r="AB415" s="153"/>
      <c r="AC415" s="153"/>
      <c r="AD415" s="153"/>
      <c r="AE415" s="153" t="s">
        <v>144</v>
      </c>
      <c r="AF415" s="153">
        <v>0</v>
      </c>
      <c r="AG415" s="153"/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</row>
    <row r="416" spans="1:60" outlineLevel="1" x14ac:dyDescent="0.2">
      <c r="A416" s="154"/>
      <c r="B416" s="160"/>
      <c r="C416" s="198" t="s">
        <v>500</v>
      </c>
      <c r="D416" s="165"/>
      <c r="E416" s="171">
        <v>1.0936250000000001</v>
      </c>
      <c r="F416" s="175"/>
      <c r="G416" s="175"/>
      <c r="H416" s="175"/>
      <c r="I416" s="175"/>
      <c r="J416" s="175"/>
      <c r="K416" s="175"/>
      <c r="L416" s="175"/>
      <c r="M416" s="175"/>
      <c r="N416" s="163"/>
      <c r="O416" s="163"/>
      <c r="P416" s="163"/>
      <c r="Q416" s="163"/>
      <c r="R416" s="163"/>
      <c r="S416" s="163"/>
      <c r="T416" s="164"/>
      <c r="U416" s="163"/>
      <c r="V416" s="153"/>
      <c r="W416" s="153"/>
      <c r="X416" s="153"/>
      <c r="Y416" s="153"/>
      <c r="Z416" s="153"/>
      <c r="AA416" s="153"/>
      <c r="AB416" s="153"/>
      <c r="AC416" s="153"/>
      <c r="AD416" s="153"/>
      <c r="AE416" s="153" t="s">
        <v>144</v>
      </c>
      <c r="AF416" s="153">
        <v>0</v>
      </c>
      <c r="AG416" s="153"/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</row>
    <row r="417" spans="1:60" outlineLevel="1" x14ac:dyDescent="0.2">
      <c r="A417" s="154"/>
      <c r="B417" s="160"/>
      <c r="C417" s="200" t="s">
        <v>257</v>
      </c>
      <c r="D417" s="169"/>
      <c r="E417" s="173">
        <v>1.0936250000000001</v>
      </c>
      <c r="F417" s="175"/>
      <c r="G417" s="175"/>
      <c r="H417" s="175"/>
      <c r="I417" s="175"/>
      <c r="J417" s="175"/>
      <c r="K417" s="175"/>
      <c r="L417" s="175"/>
      <c r="M417" s="175"/>
      <c r="N417" s="163"/>
      <c r="O417" s="163"/>
      <c r="P417" s="163"/>
      <c r="Q417" s="163"/>
      <c r="R417" s="163"/>
      <c r="S417" s="163"/>
      <c r="T417" s="164"/>
      <c r="U417" s="163"/>
      <c r="V417" s="153"/>
      <c r="W417" s="153"/>
      <c r="X417" s="153"/>
      <c r="Y417" s="153"/>
      <c r="Z417" s="153"/>
      <c r="AA417" s="153"/>
      <c r="AB417" s="153"/>
      <c r="AC417" s="153"/>
      <c r="AD417" s="153"/>
      <c r="AE417" s="153" t="s">
        <v>144</v>
      </c>
      <c r="AF417" s="153">
        <v>1</v>
      </c>
      <c r="AG417" s="153"/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</row>
    <row r="418" spans="1:60" outlineLevel="1" x14ac:dyDescent="0.2">
      <c r="A418" s="154"/>
      <c r="B418" s="160"/>
      <c r="C418" s="198" t="s">
        <v>501</v>
      </c>
      <c r="D418" s="165"/>
      <c r="E418" s="171"/>
      <c r="F418" s="175"/>
      <c r="G418" s="175"/>
      <c r="H418" s="175"/>
      <c r="I418" s="175"/>
      <c r="J418" s="175"/>
      <c r="K418" s="175"/>
      <c r="L418" s="175"/>
      <c r="M418" s="175"/>
      <c r="N418" s="163"/>
      <c r="O418" s="163"/>
      <c r="P418" s="163"/>
      <c r="Q418" s="163"/>
      <c r="R418" s="163"/>
      <c r="S418" s="163"/>
      <c r="T418" s="164"/>
      <c r="U418" s="163"/>
      <c r="V418" s="153"/>
      <c r="W418" s="153"/>
      <c r="X418" s="153"/>
      <c r="Y418" s="153"/>
      <c r="Z418" s="153"/>
      <c r="AA418" s="153"/>
      <c r="AB418" s="153"/>
      <c r="AC418" s="153"/>
      <c r="AD418" s="153"/>
      <c r="AE418" s="153" t="s">
        <v>144</v>
      </c>
      <c r="AF418" s="153">
        <v>0</v>
      </c>
      <c r="AG418" s="153"/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</row>
    <row r="419" spans="1:60" outlineLevel="1" x14ac:dyDescent="0.2">
      <c r="A419" s="154"/>
      <c r="B419" s="160"/>
      <c r="C419" s="198" t="s">
        <v>502</v>
      </c>
      <c r="D419" s="165"/>
      <c r="E419" s="171">
        <v>0.77400000000000002</v>
      </c>
      <c r="F419" s="175"/>
      <c r="G419" s="175"/>
      <c r="H419" s="175"/>
      <c r="I419" s="175"/>
      <c r="J419" s="175"/>
      <c r="K419" s="175"/>
      <c r="L419" s="175"/>
      <c r="M419" s="175"/>
      <c r="N419" s="163"/>
      <c r="O419" s="163"/>
      <c r="P419" s="163"/>
      <c r="Q419" s="163"/>
      <c r="R419" s="163"/>
      <c r="S419" s="163"/>
      <c r="T419" s="164"/>
      <c r="U419" s="163"/>
      <c r="V419" s="153"/>
      <c r="W419" s="153"/>
      <c r="X419" s="153"/>
      <c r="Y419" s="153"/>
      <c r="Z419" s="153"/>
      <c r="AA419" s="153"/>
      <c r="AB419" s="153"/>
      <c r="AC419" s="153"/>
      <c r="AD419" s="153"/>
      <c r="AE419" s="153" t="s">
        <v>144</v>
      </c>
      <c r="AF419" s="153">
        <v>0</v>
      </c>
      <c r="AG419" s="153"/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</row>
    <row r="420" spans="1:60" outlineLevel="1" x14ac:dyDescent="0.2">
      <c r="A420" s="154"/>
      <c r="B420" s="160"/>
      <c r="C420" s="200" t="s">
        <v>257</v>
      </c>
      <c r="D420" s="169"/>
      <c r="E420" s="173">
        <v>0.77400000000000002</v>
      </c>
      <c r="F420" s="175"/>
      <c r="G420" s="175"/>
      <c r="H420" s="175"/>
      <c r="I420" s="175"/>
      <c r="J420" s="175"/>
      <c r="K420" s="175"/>
      <c r="L420" s="175"/>
      <c r="M420" s="175"/>
      <c r="N420" s="163"/>
      <c r="O420" s="163"/>
      <c r="P420" s="163"/>
      <c r="Q420" s="163"/>
      <c r="R420" s="163"/>
      <c r="S420" s="163"/>
      <c r="T420" s="164"/>
      <c r="U420" s="163"/>
      <c r="V420" s="153"/>
      <c r="W420" s="153"/>
      <c r="X420" s="153"/>
      <c r="Y420" s="153"/>
      <c r="Z420" s="153"/>
      <c r="AA420" s="153"/>
      <c r="AB420" s="153"/>
      <c r="AC420" s="153"/>
      <c r="AD420" s="153"/>
      <c r="AE420" s="153" t="s">
        <v>144</v>
      </c>
      <c r="AF420" s="153">
        <v>1</v>
      </c>
      <c r="AG420" s="153"/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</row>
    <row r="421" spans="1:60" outlineLevel="1" x14ac:dyDescent="0.2">
      <c r="A421" s="154">
        <v>70</v>
      </c>
      <c r="B421" s="160" t="s">
        <v>503</v>
      </c>
      <c r="C421" s="197" t="s">
        <v>504</v>
      </c>
      <c r="D421" s="162" t="s">
        <v>187</v>
      </c>
      <c r="E421" s="170">
        <v>4.6304999999999996</v>
      </c>
      <c r="F421" s="174"/>
      <c r="G421" s="175">
        <f>ROUND(E421*F421,2)</f>
        <v>0</v>
      </c>
      <c r="H421" s="174"/>
      <c r="I421" s="175">
        <f>ROUND(E421*H421,2)</f>
        <v>0</v>
      </c>
      <c r="J421" s="174"/>
      <c r="K421" s="175">
        <f>ROUND(E421*J421,2)</f>
        <v>0</v>
      </c>
      <c r="L421" s="175">
        <v>21</v>
      </c>
      <c r="M421" s="175">
        <f>G421*(1+L421/100)</f>
        <v>0</v>
      </c>
      <c r="N421" s="163">
        <v>0</v>
      </c>
      <c r="O421" s="163">
        <f>ROUND(E421*N421,5)</f>
        <v>0</v>
      </c>
      <c r="P421" s="163">
        <v>1.5940000000000001</v>
      </c>
      <c r="Q421" s="163">
        <f>ROUND(E421*P421,5)</f>
        <v>7.3810200000000004</v>
      </c>
      <c r="R421" s="163"/>
      <c r="S421" s="163"/>
      <c r="T421" s="164">
        <v>2.42</v>
      </c>
      <c r="U421" s="163">
        <f>ROUND(E421*T421,2)</f>
        <v>11.21</v>
      </c>
      <c r="V421" s="153"/>
      <c r="W421" s="153"/>
      <c r="X421" s="153"/>
      <c r="Y421" s="153"/>
      <c r="Z421" s="153"/>
      <c r="AA421" s="153"/>
      <c r="AB421" s="153"/>
      <c r="AC421" s="153"/>
      <c r="AD421" s="153"/>
      <c r="AE421" s="153" t="s">
        <v>142</v>
      </c>
      <c r="AF421" s="153"/>
      <c r="AG421" s="153"/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</row>
    <row r="422" spans="1:60" outlineLevel="1" x14ac:dyDescent="0.2">
      <c r="A422" s="154"/>
      <c r="B422" s="160"/>
      <c r="C422" s="198" t="s">
        <v>486</v>
      </c>
      <c r="D422" s="165"/>
      <c r="E422" s="171"/>
      <c r="F422" s="175"/>
      <c r="G422" s="175"/>
      <c r="H422" s="175"/>
      <c r="I422" s="175"/>
      <c r="J422" s="175"/>
      <c r="K422" s="175"/>
      <c r="L422" s="175"/>
      <c r="M422" s="175"/>
      <c r="N422" s="163"/>
      <c r="O422" s="163"/>
      <c r="P422" s="163"/>
      <c r="Q422" s="163"/>
      <c r="R422" s="163"/>
      <c r="S422" s="163"/>
      <c r="T422" s="164"/>
      <c r="U422" s="163"/>
      <c r="V422" s="153"/>
      <c r="W422" s="153"/>
      <c r="X422" s="153"/>
      <c r="Y422" s="153"/>
      <c r="Z422" s="153"/>
      <c r="AA422" s="153"/>
      <c r="AB422" s="153"/>
      <c r="AC422" s="153"/>
      <c r="AD422" s="153"/>
      <c r="AE422" s="153" t="s">
        <v>144</v>
      </c>
      <c r="AF422" s="153">
        <v>0</v>
      </c>
      <c r="AG422" s="153"/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</row>
    <row r="423" spans="1:60" outlineLevel="1" x14ac:dyDescent="0.2">
      <c r="A423" s="154"/>
      <c r="B423" s="160"/>
      <c r="C423" s="198" t="s">
        <v>487</v>
      </c>
      <c r="D423" s="165"/>
      <c r="E423" s="171"/>
      <c r="F423" s="175"/>
      <c r="G423" s="175"/>
      <c r="H423" s="175"/>
      <c r="I423" s="175"/>
      <c r="J423" s="175"/>
      <c r="K423" s="175"/>
      <c r="L423" s="175"/>
      <c r="M423" s="175"/>
      <c r="N423" s="163"/>
      <c r="O423" s="163"/>
      <c r="P423" s="163"/>
      <c r="Q423" s="163"/>
      <c r="R423" s="163"/>
      <c r="S423" s="163"/>
      <c r="T423" s="164"/>
      <c r="U423" s="163"/>
      <c r="V423" s="153"/>
      <c r="W423" s="153"/>
      <c r="X423" s="153"/>
      <c r="Y423" s="153"/>
      <c r="Z423" s="153"/>
      <c r="AA423" s="153"/>
      <c r="AB423" s="153"/>
      <c r="AC423" s="153"/>
      <c r="AD423" s="153"/>
      <c r="AE423" s="153" t="s">
        <v>144</v>
      </c>
      <c r="AF423" s="153">
        <v>0</v>
      </c>
      <c r="AG423" s="153"/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</row>
    <row r="424" spans="1:60" outlineLevel="1" x14ac:dyDescent="0.2">
      <c r="A424" s="154"/>
      <c r="B424" s="160"/>
      <c r="C424" s="198" t="s">
        <v>505</v>
      </c>
      <c r="D424" s="165"/>
      <c r="E424" s="171">
        <v>0.69750000000000001</v>
      </c>
      <c r="F424" s="175"/>
      <c r="G424" s="175"/>
      <c r="H424" s="175"/>
      <c r="I424" s="175"/>
      <c r="J424" s="175"/>
      <c r="K424" s="175"/>
      <c r="L424" s="175"/>
      <c r="M424" s="175"/>
      <c r="N424" s="163"/>
      <c r="O424" s="163"/>
      <c r="P424" s="163"/>
      <c r="Q424" s="163"/>
      <c r="R424" s="163"/>
      <c r="S424" s="163"/>
      <c r="T424" s="164"/>
      <c r="U424" s="163"/>
      <c r="V424" s="153"/>
      <c r="W424" s="153"/>
      <c r="X424" s="153"/>
      <c r="Y424" s="153"/>
      <c r="Z424" s="153"/>
      <c r="AA424" s="153"/>
      <c r="AB424" s="153"/>
      <c r="AC424" s="153"/>
      <c r="AD424" s="153"/>
      <c r="AE424" s="153" t="s">
        <v>144</v>
      </c>
      <c r="AF424" s="153">
        <v>0</v>
      </c>
      <c r="AG424" s="153"/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</row>
    <row r="425" spans="1:60" outlineLevel="1" x14ac:dyDescent="0.2">
      <c r="A425" s="154"/>
      <c r="B425" s="160"/>
      <c r="C425" s="198" t="s">
        <v>506</v>
      </c>
      <c r="D425" s="165"/>
      <c r="E425" s="171">
        <v>3.9329999999999998</v>
      </c>
      <c r="F425" s="175"/>
      <c r="G425" s="175"/>
      <c r="H425" s="175"/>
      <c r="I425" s="175"/>
      <c r="J425" s="175"/>
      <c r="K425" s="175"/>
      <c r="L425" s="175"/>
      <c r="M425" s="175"/>
      <c r="N425" s="163"/>
      <c r="O425" s="163"/>
      <c r="P425" s="163"/>
      <c r="Q425" s="163"/>
      <c r="R425" s="163"/>
      <c r="S425" s="163"/>
      <c r="T425" s="164"/>
      <c r="U425" s="163"/>
      <c r="V425" s="153"/>
      <c r="W425" s="153"/>
      <c r="X425" s="153"/>
      <c r="Y425" s="153"/>
      <c r="Z425" s="153"/>
      <c r="AA425" s="153"/>
      <c r="AB425" s="153"/>
      <c r="AC425" s="153"/>
      <c r="AD425" s="153"/>
      <c r="AE425" s="153" t="s">
        <v>144</v>
      </c>
      <c r="AF425" s="153">
        <v>0</v>
      </c>
      <c r="AG425" s="153"/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  <c r="BG425" s="153"/>
      <c r="BH425" s="153"/>
    </row>
    <row r="426" spans="1:60" outlineLevel="1" x14ac:dyDescent="0.2">
      <c r="A426" s="154">
        <v>71</v>
      </c>
      <c r="B426" s="160" t="s">
        <v>507</v>
      </c>
      <c r="C426" s="197" t="s">
        <v>508</v>
      </c>
      <c r="D426" s="162" t="s">
        <v>212</v>
      </c>
      <c r="E426" s="170">
        <v>1.29</v>
      </c>
      <c r="F426" s="174"/>
      <c r="G426" s="175">
        <f>ROUND(E426*F426,2)</f>
        <v>0</v>
      </c>
      <c r="H426" s="174"/>
      <c r="I426" s="175">
        <f>ROUND(E426*H426,2)</f>
        <v>0</v>
      </c>
      <c r="J426" s="174"/>
      <c r="K426" s="175">
        <f>ROUND(E426*J426,2)</f>
        <v>0</v>
      </c>
      <c r="L426" s="175">
        <v>21</v>
      </c>
      <c r="M426" s="175">
        <f>G426*(1+L426/100)</f>
        <v>0</v>
      </c>
      <c r="N426" s="163">
        <v>0</v>
      </c>
      <c r="O426" s="163">
        <f>ROUND(E426*N426,5)</f>
        <v>0</v>
      </c>
      <c r="P426" s="163">
        <v>5.5E-2</v>
      </c>
      <c r="Q426" s="163">
        <f>ROUND(E426*P426,5)</f>
        <v>7.0949999999999999E-2</v>
      </c>
      <c r="R426" s="163"/>
      <c r="S426" s="163"/>
      <c r="T426" s="164">
        <v>0.42499999999999999</v>
      </c>
      <c r="U426" s="163">
        <f>ROUND(E426*T426,2)</f>
        <v>0.55000000000000004</v>
      </c>
      <c r="V426" s="153"/>
      <c r="W426" s="153"/>
      <c r="X426" s="153"/>
      <c r="Y426" s="153"/>
      <c r="Z426" s="153"/>
      <c r="AA426" s="153"/>
      <c r="AB426" s="153"/>
      <c r="AC426" s="153"/>
      <c r="AD426" s="153"/>
      <c r="AE426" s="153" t="s">
        <v>142</v>
      </c>
      <c r="AF426" s="153"/>
      <c r="AG426" s="153"/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  <c r="BF426" s="153"/>
      <c r="BG426" s="153"/>
      <c r="BH426" s="153"/>
    </row>
    <row r="427" spans="1:60" outlineLevel="1" x14ac:dyDescent="0.2">
      <c r="A427" s="154"/>
      <c r="B427" s="160"/>
      <c r="C427" s="198" t="s">
        <v>501</v>
      </c>
      <c r="D427" s="165"/>
      <c r="E427" s="171"/>
      <c r="F427" s="175"/>
      <c r="G427" s="175"/>
      <c r="H427" s="175"/>
      <c r="I427" s="175"/>
      <c r="J427" s="175"/>
      <c r="K427" s="175"/>
      <c r="L427" s="175"/>
      <c r="M427" s="175"/>
      <c r="N427" s="163"/>
      <c r="O427" s="163"/>
      <c r="P427" s="163"/>
      <c r="Q427" s="163"/>
      <c r="R427" s="163"/>
      <c r="S427" s="163"/>
      <c r="T427" s="164"/>
      <c r="U427" s="163"/>
      <c r="V427" s="153"/>
      <c r="W427" s="153"/>
      <c r="X427" s="153"/>
      <c r="Y427" s="153"/>
      <c r="Z427" s="153"/>
      <c r="AA427" s="153"/>
      <c r="AB427" s="153"/>
      <c r="AC427" s="153"/>
      <c r="AD427" s="153"/>
      <c r="AE427" s="153" t="s">
        <v>144</v>
      </c>
      <c r="AF427" s="153">
        <v>0</v>
      </c>
      <c r="AG427" s="153"/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  <c r="BG427" s="153"/>
      <c r="BH427" s="153"/>
    </row>
    <row r="428" spans="1:60" outlineLevel="1" x14ac:dyDescent="0.2">
      <c r="A428" s="154"/>
      <c r="B428" s="160"/>
      <c r="C428" s="198" t="s">
        <v>509</v>
      </c>
      <c r="D428" s="165"/>
      <c r="E428" s="171">
        <v>1.29</v>
      </c>
      <c r="F428" s="175"/>
      <c r="G428" s="175"/>
      <c r="H428" s="175"/>
      <c r="I428" s="175"/>
      <c r="J428" s="175"/>
      <c r="K428" s="175"/>
      <c r="L428" s="175"/>
      <c r="M428" s="175"/>
      <c r="N428" s="163"/>
      <c r="O428" s="163"/>
      <c r="P428" s="163"/>
      <c r="Q428" s="163"/>
      <c r="R428" s="163"/>
      <c r="S428" s="163"/>
      <c r="T428" s="164"/>
      <c r="U428" s="163"/>
      <c r="V428" s="153"/>
      <c r="W428" s="153"/>
      <c r="X428" s="153"/>
      <c r="Y428" s="153"/>
      <c r="Z428" s="153"/>
      <c r="AA428" s="153"/>
      <c r="AB428" s="153"/>
      <c r="AC428" s="153"/>
      <c r="AD428" s="153"/>
      <c r="AE428" s="153" t="s">
        <v>144</v>
      </c>
      <c r="AF428" s="153">
        <v>0</v>
      </c>
      <c r="AG428" s="153"/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  <c r="BG428" s="153"/>
      <c r="BH428" s="153"/>
    </row>
    <row r="429" spans="1:60" ht="22.5" outlineLevel="1" x14ac:dyDescent="0.2">
      <c r="A429" s="154">
        <v>72</v>
      </c>
      <c r="B429" s="160" t="s">
        <v>510</v>
      </c>
      <c r="C429" s="197" t="s">
        <v>511</v>
      </c>
      <c r="D429" s="162" t="s">
        <v>187</v>
      </c>
      <c r="E429" s="170">
        <v>2.35</v>
      </c>
      <c r="F429" s="174"/>
      <c r="G429" s="175">
        <f>ROUND(E429*F429,2)</f>
        <v>0</v>
      </c>
      <c r="H429" s="174"/>
      <c r="I429" s="175">
        <f>ROUND(E429*H429,2)</f>
        <v>0</v>
      </c>
      <c r="J429" s="174"/>
      <c r="K429" s="175">
        <f>ROUND(E429*J429,2)</f>
        <v>0</v>
      </c>
      <c r="L429" s="175">
        <v>21</v>
      </c>
      <c r="M429" s="175">
        <f>G429*(1+L429/100)</f>
        <v>0</v>
      </c>
      <c r="N429" s="163">
        <v>0</v>
      </c>
      <c r="O429" s="163">
        <f>ROUND(E429*N429,5)</f>
        <v>0</v>
      </c>
      <c r="P429" s="163">
        <v>2.4</v>
      </c>
      <c r="Q429" s="163">
        <f>ROUND(E429*P429,5)</f>
        <v>5.64</v>
      </c>
      <c r="R429" s="163"/>
      <c r="S429" s="163"/>
      <c r="T429" s="164">
        <v>13.301</v>
      </c>
      <c r="U429" s="163">
        <f>ROUND(E429*T429,2)</f>
        <v>31.26</v>
      </c>
      <c r="V429" s="153"/>
      <c r="W429" s="153"/>
      <c r="X429" s="153"/>
      <c r="Y429" s="153"/>
      <c r="Z429" s="153"/>
      <c r="AA429" s="153"/>
      <c r="AB429" s="153"/>
      <c r="AC429" s="153"/>
      <c r="AD429" s="153"/>
      <c r="AE429" s="153" t="s">
        <v>142</v>
      </c>
      <c r="AF429" s="153"/>
      <c r="AG429" s="153"/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53"/>
      <c r="BB429" s="153"/>
      <c r="BC429" s="153"/>
      <c r="BD429" s="153"/>
      <c r="BE429" s="153"/>
      <c r="BF429" s="153"/>
      <c r="BG429" s="153"/>
      <c r="BH429" s="153"/>
    </row>
    <row r="430" spans="1:60" outlineLevel="1" x14ac:dyDescent="0.2">
      <c r="A430" s="154"/>
      <c r="B430" s="160"/>
      <c r="C430" s="198" t="s">
        <v>512</v>
      </c>
      <c r="D430" s="165"/>
      <c r="E430" s="171">
        <v>1.35</v>
      </c>
      <c r="F430" s="175"/>
      <c r="G430" s="175"/>
      <c r="H430" s="175"/>
      <c r="I430" s="175"/>
      <c r="J430" s="175"/>
      <c r="K430" s="175"/>
      <c r="L430" s="175"/>
      <c r="M430" s="175"/>
      <c r="N430" s="163"/>
      <c r="O430" s="163"/>
      <c r="P430" s="163"/>
      <c r="Q430" s="163"/>
      <c r="R430" s="163"/>
      <c r="S430" s="163"/>
      <c r="T430" s="164"/>
      <c r="U430" s="163"/>
      <c r="V430" s="153"/>
      <c r="W430" s="153"/>
      <c r="X430" s="153"/>
      <c r="Y430" s="153"/>
      <c r="Z430" s="153"/>
      <c r="AA430" s="153"/>
      <c r="AB430" s="153"/>
      <c r="AC430" s="153"/>
      <c r="AD430" s="153"/>
      <c r="AE430" s="153" t="s">
        <v>144</v>
      </c>
      <c r="AF430" s="153">
        <v>0</v>
      </c>
      <c r="AG430" s="153"/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  <c r="BG430" s="153"/>
      <c r="BH430" s="153"/>
    </row>
    <row r="431" spans="1:60" outlineLevel="1" x14ac:dyDescent="0.2">
      <c r="A431" s="154"/>
      <c r="B431" s="160"/>
      <c r="C431" s="198" t="s">
        <v>60</v>
      </c>
      <c r="D431" s="165"/>
      <c r="E431" s="171">
        <v>1</v>
      </c>
      <c r="F431" s="175"/>
      <c r="G431" s="175"/>
      <c r="H431" s="175"/>
      <c r="I431" s="175"/>
      <c r="J431" s="175"/>
      <c r="K431" s="175"/>
      <c r="L431" s="175"/>
      <c r="M431" s="175"/>
      <c r="N431" s="163"/>
      <c r="O431" s="163"/>
      <c r="P431" s="163"/>
      <c r="Q431" s="163"/>
      <c r="R431" s="163"/>
      <c r="S431" s="163"/>
      <c r="T431" s="164"/>
      <c r="U431" s="163"/>
      <c r="V431" s="153"/>
      <c r="W431" s="153"/>
      <c r="X431" s="153"/>
      <c r="Y431" s="153"/>
      <c r="Z431" s="153"/>
      <c r="AA431" s="153"/>
      <c r="AB431" s="153"/>
      <c r="AC431" s="153"/>
      <c r="AD431" s="153"/>
      <c r="AE431" s="153" t="s">
        <v>144</v>
      </c>
      <c r="AF431" s="153">
        <v>0</v>
      </c>
      <c r="AG431" s="153"/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  <c r="BF431" s="153"/>
      <c r="BG431" s="153"/>
      <c r="BH431" s="153"/>
    </row>
    <row r="432" spans="1:60" outlineLevel="1" x14ac:dyDescent="0.2">
      <c r="A432" s="154">
        <v>73</v>
      </c>
      <c r="B432" s="160" t="s">
        <v>513</v>
      </c>
      <c r="C432" s="197" t="s">
        <v>514</v>
      </c>
      <c r="D432" s="162" t="s">
        <v>212</v>
      </c>
      <c r="E432" s="170">
        <v>39.936999999999998</v>
      </c>
      <c r="F432" s="174"/>
      <c r="G432" s="175">
        <f>ROUND(E432*F432,2)</f>
        <v>0</v>
      </c>
      <c r="H432" s="174"/>
      <c r="I432" s="175">
        <f>ROUND(E432*H432,2)</f>
        <v>0</v>
      </c>
      <c r="J432" s="174"/>
      <c r="K432" s="175">
        <f>ROUND(E432*J432,2)</f>
        <v>0</v>
      </c>
      <c r="L432" s="175">
        <v>21</v>
      </c>
      <c r="M432" s="175">
        <f>G432*(1+L432/100)</f>
        <v>0</v>
      </c>
      <c r="N432" s="163">
        <v>0</v>
      </c>
      <c r="O432" s="163">
        <f>ROUND(E432*N432,5)</f>
        <v>0</v>
      </c>
      <c r="P432" s="163">
        <v>4.5999999999999999E-2</v>
      </c>
      <c r="Q432" s="163">
        <f>ROUND(E432*P432,5)</f>
        <v>1.8371</v>
      </c>
      <c r="R432" s="163"/>
      <c r="S432" s="163"/>
      <c r="T432" s="164">
        <v>0.26</v>
      </c>
      <c r="U432" s="163">
        <f>ROUND(E432*T432,2)</f>
        <v>10.38</v>
      </c>
      <c r="V432" s="153"/>
      <c r="W432" s="153"/>
      <c r="X432" s="153"/>
      <c r="Y432" s="153"/>
      <c r="Z432" s="153"/>
      <c r="AA432" s="153"/>
      <c r="AB432" s="153"/>
      <c r="AC432" s="153"/>
      <c r="AD432" s="153"/>
      <c r="AE432" s="153" t="s">
        <v>142</v>
      </c>
      <c r="AF432" s="153"/>
      <c r="AG432" s="153"/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  <c r="BF432" s="153"/>
      <c r="BG432" s="153"/>
      <c r="BH432" s="153"/>
    </row>
    <row r="433" spans="1:60" outlineLevel="1" x14ac:dyDescent="0.2">
      <c r="A433" s="154"/>
      <c r="B433" s="160"/>
      <c r="C433" s="198" t="s">
        <v>515</v>
      </c>
      <c r="D433" s="165"/>
      <c r="E433" s="171"/>
      <c r="F433" s="175"/>
      <c r="G433" s="175"/>
      <c r="H433" s="175"/>
      <c r="I433" s="175"/>
      <c r="J433" s="175"/>
      <c r="K433" s="175"/>
      <c r="L433" s="175"/>
      <c r="M433" s="175"/>
      <c r="N433" s="163"/>
      <c r="O433" s="163"/>
      <c r="P433" s="163"/>
      <c r="Q433" s="163"/>
      <c r="R433" s="163"/>
      <c r="S433" s="163"/>
      <c r="T433" s="164"/>
      <c r="U433" s="163"/>
      <c r="V433" s="153"/>
      <c r="W433" s="153"/>
      <c r="X433" s="153"/>
      <c r="Y433" s="153"/>
      <c r="Z433" s="153"/>
      <c r="AA433" s="153"/>
      <c r="AB433" s="153"/>
      <c r="AC433" s="153"/>
      <c r="AD433" s="153"/>
      <c r="AE433" s="153" t="s">
        <v>144</v>
      </c>
      <c r="AF433" s="153">
        <v>0</v>
      </c>
      <c r="AG433" s="153"/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  <c r="BF433" s="153"/>
      <c r="BG433" s="153"/>
      <c r="BH433" s="153"/>
    </row>
    <row r="434" spans="1:60" outlineLevel="1" x14ac:dyDescent="0.2">
      <c r="A434" s="154"/>
      <c r="B434" s="160"/>
      <c r="C434" s="198" t="s">
        <v>516</v>
      </c>
      <c r="D434" s="165"/>
      <c r="E434" s="171">
        <v>39.755000000000003</v>
      </c>
      <c r="F434" s="175"/>
      <c r="G434" s="175"/>
      <c r="H434" s="175"/>
      <c r="I434" s="175"/>
      <c r="J434" s="175"/>
      <c r="K434" s="175"/>
      <c r="L434" s="175"/>
      <c r="M434" s="175"/>
      <c r="N434" s="163"/>
      <c r="O434" s="163"/>
      <c r="P434" s="163"/>
      <c r="Q434" s="163"/>
      <c r="R434" s="163"/>
      <c r="S434" s="163"/>
      <c r="T434" s="164"/>
      <c r="U434" s="163"/>
      <c r="V434" s="153"/>
      <c r="W434" s="153"/>
      <c r="X434" s="153"/>
      <c r="Y434" s="153"/>
      <c r="Z434" s="153"/>
      <c r="AA434" s="153"/>
      <c r="AB434" s="153"/>
      <c r="AC434" s="153"/>
      <c r="AD434" s="153"/>
      <c r="AE434" s="153" t="s">
        <v>144</v>
      </c>
      <c r="AF434" s="153">
        <v>0</v>
      </c>
      <c r="AG434" s="153"/>
      <c r="AH434" s="153"/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  <c r="BF434" s="153"/>
      <c r="BG434" s="153"/>
      <c r="BH434" s="153"/>
    </row>
    <row r="435" spans="1:60" outlineLevel="1" x14ac:dyDescent="0.2">
      <c r="A435" s="154"/>
      <c r="B435" s="160"/>
      <c r="C435" s="198" t="s">
        <v>517</v>
      </c>
      <c r="D435" s="165"/>
      <c r="E435" s="171">
        <v>0.182</v>
      </c>
      <c r="F435" s="175"/>
      <c r="G435" s="175"/>
      <c r="H435" s="175"/>
      <c r="I435" s="175"/>
      <c r="J435" s="175"/>
      <c r="K435" s="175"/>
      <c r="L435" s="175"/>
      <c r="M435" s="175"/>
      <c r="N435" s="163"/>
      <c r="O435" s="163"/>
      <c r="P435" s="163"/>
      <c r="Q435" s="163"/>
      <c r="R435" s="163"/>
      <c r="S435" s="163"/>
      <c r="T435" s="164"/>
      <c r="U435" s="163"/>
      <c r="V435" s="153"/>
      <c r="W435" s="153"/>
      <c r="X435" s="153"/>
      <c r="Y435" s="153"/>
      <c r="Z435" s="153"/>
      <c r="AA435" s="153"/>
      <c r="AB435" s="153"/>
      <c r="AC435" s="153"/>
      <c r="AD435" s="153"/>
      <c r="AE435" s="153" t="s">
        <v>144</v>
      </c>
      <c r="AF435" s="153">
        <v>0</v>
      </c>
      <c r="AG435" s="153"/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53"/>
      <c r="BB435" s="153"/>
      <c r="BC435" s="153"/>
      <c r="BD435" s="153"/>
      <c r="BE435" s="153"/>
      <c r="BF435" s="153"/>
      <c r="BG435" s="153"/>
      <c r="BH435" s="153"/>
    </row>
    <row r="436" spans="1:60" outlineLevel="1" x14ac:dyDescent="0.2">
      <c r="A436" s="154"/>
      <c r="B436" s="160"/>
      <c r="C436" s="200" t="s">
        <v>257</v>
      </c>
      <c r="D436" s="169"/>
      <c r="E436" s="173">
        <v>39.936999999999998</v>
      </c>
      <c r="F436" s="175"/>
      <c r="G436" s="175"/>
      <c r="H436" s="175"/>
      <c r="I436" s="175"/>
      <c r="J436" s="175"/>
      <c r="K436" s="175"/>
      <c r="L436" s="175"/>
      <c r="M436" s="175"/>
      <c r="N436" s="163"/>
      <c r="O436" s="163"/>
      <c r="P436" s="163"/>
      <c r="Q436" s="163"/>
      <c r="R436" s="163"/>
      <c r="S436" s="163"/>
      <c r="T436" s="164"/>
      <c r="U436" s="163"/>
      <c r="V436" s="153"/>
      <c r="W436" s="153"/>
      <c r="X436" s="153"/>
      <c r="Y436" s="153"/>
      <c r="Z436" s="153"/>
      <c r="AA436" s="153"/>
      <c r="AB436" s="153"/>
      <c r="AC436" s="153"/>
      <c r="AD436" s="153"/>
      <c r="AE436" s="153" t="s">
        <v>144</v>
      </c>
      <c r="AF436" s="153">
        <v>1</v>
      </c>
      <c r="AG436" s="153"/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  <c r="BG436" s="153"/>
      <c r="BH436" s="153"/>
    </row>
    <row r="437" spans="1:60" outlineLevel="1" x14ac:dyDescent="0.2">
      <c r="A437" s="154">
        <v>74</v>
      </c>
      <c r="B437" s="160" t="s">
        <v>518</v>
      </c>
      <c r="C437" s="197" t="s">
        <v>519</v>
      </c>
      <c r="D437" s="162" t="s">
        <v>212</v>
      </c>
      <c r="E437" s="170">
        <v>14</v>
      </c>
      <c r="F437" s="174"/>
      <c r="G437" s="175">
        <f>ROUND(E437*F437,2)</f>
        <v>0</v>
      </c>
      <c r="H437" s="174"/>
      <c r="I437" s="175">
        <f>ROUND(E437*H437,2)</f>
        <v>0</v>
      </c>
      <c r="J437" s="174"/>
      <c r="K437" s="175">
        <f>ROUND(E437*J437,2)</f>
        <v>0</v>
      </c>
      <c r="L437" s="175">
        <v>21</v>
      </c>
      <c r="M437" s="175">
        <f>G437*(1+L437/100)</f>
        <v>0</v>
      </c>
      <c r="N437" s="163">
        <v>0</v>
      </c>
      <c r="O437" s="163">
        <f>ROUND(E437*N437,5)</f>
        <v>0</v>
      </c>
      <c r="P437" s="163">
        <v>0.05</v>
      </c>
      <c r="Q437" s="163">
        <f>ROUND(E437*P437,5)</f>
        <v>0.7</v>
      </c>
      <c r="R437" s="163"/>
      <c r="S437" s="163"/>
      <c r="T437" s="164">
        <v>0.33</v>
      </c>
      <c r="U437" s="163">
        <f>ROUND(E437*T437,2)</f>
        <v>4.62</v>
      </c>
      <c r="V437" s="153"/>
      <c r="W437" s="153"/>
      <c r="X437" s="153"/>
      <c r="Y437" s="153"/>
      <c r="Z437" s="153"/>
      <c r="AA437" s="153"/>
      <c r="AB437" s="153"/>
      <c r="AC437" s="153"/>
      <c r="AD437" s="153"/>
      <c r="AE437" s="153" t="s">
        <v>142</v>
      </c>
      <c r="AF437" s="153"/>
      <c r="AG437" s="153"/>
      <c r="AH437" s="153"/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53"/>
      <c r="BB437" s="153"/>
      <c r="BC437" s="153"/>
      <c r="BD437" s="153"/>
      <c r="BE437" s="153"/>
      <c r="BF437" s="153"/>
      <c r="BG437" s="153"/>
      <c r="BH437" s="153"/>
    </row>
    <row r="438" spans="1:60" outlineLevel="1" x14ac:dyDescent="0.2">
      <c r="A438" s="154"/>
      <c r="B438" s="160"/>
      <c r="C438" s="198" t="s">
        <v>515</v>
      </c>
      <c r="D438" s="165"/>
      <c r="E438" s="171"/>
      <c r="F438" s="175"/>
      <c r="G438" s="175"/>
      <c r="H438" s="175"/>
      <c r="I438" s="175"/>
      <c r="J438" s="175"/>
      <c r="K438" s="175"/>
      <c r="L438" s="175"/>
      <c r="M438" s="175"/>
      <c r="N438" s="163"/>
      <c r="O438" s="163"/>
      <c r="P438" s="163"/>
      <c r="Q438" s="163"/>
      <c r="R438" s="163"/>
      <c r="S438" s="163"/>
      <c r="T438" s="164"/>
      <c r="U438" s="163"/>
      <c r="V438" s="153"/>
      <c r="W438" s="153"/>
      <c r="X438" s="153"/>
      <c r="Y438" s="153"/>
      <c r="Z438" s="153"/>
      <c r="AA438" s="153"/>
      <c r="AB438" s="153"/>
      <c r="AC438" s="153"/>
      <c r="AD438" s="153"/>
      <c r="AE438" s="153" t="s">
        <v>144</v>
      </c>
      <c r="AF438" s="153">
        <v>0</v>
      </c>
      <c r="AG438" s="153"/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  <c r="BF438" s="153"/>
      <c r="BG438" s="153"/>
      <c r="BH438" s="153"/>
    </row>
    <row r="439" spans="1:60" outlineLevel="1" x14ac:dyDescent="0.2">
      <c r="A439" s="154"/>
      <c r="B439" s="160"/>
      <c r="C439" s="198" t="s">
        <v>520</v>
      </c>
      <c r="D439" s="165"/>
      <c r="E439" s="171">
        <v>14</v>
      </c>
      <c r="F439" s="175"/>
      <c r="G439" s="175"/>
      <c r="H439" s="175"/>
      <c r="I439" s="175"/>
      <c r="J439" s="175"/>
      <c r="K439" s="175"/>
      <c r="L439" s="175"/>
      <c r="M439" s="175"/>
      <c r="N439" s="163"/>
      <c r="O439" s="163"/>
      <c r="P439" s="163"/>
      <c r="Q439" s="163"/>
      <c r="R439" s="163"/>
      <c r="S439" s="163"/>
      <c r="T439" s="164"/>
      <c r="U439" s="163"/>
      <c r="V439" s="153"/>
      <c r="W439" s="153"/>
      <c r="X439" s="153"/>
      <c r="Y439" s="153"/>
      <c r="Z439" s="153"/>
      <c r="AA439" s="153"/>
      <c r="AB439" s="153"/>
      <c r="AC439" s="153"/>
      <c r="AD439" s="153"/>
      <c r="AE439" s="153" t="s">
        <v>144</v>
      </c>
      <c r="AF439" s="153">
        <v>0</v>
      </c>
      <c r="AG439" s="153"/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  <c r="BF439" s="153"/>
      <c r="BG439" s="153"/>
      <c r="BH439" s="153"/>
    </row>
    <row r="440" spans="1:60" outlineLevel="1" x14ac:dyDescent="0.2">
      <c r="A440" s="154"/>
      <c r="B440" s="160"/>
      <c r="C440" s="200" t="s">
        <v>257</v>
      </c>
      <c r="D440" s="169"/>
      <c r="E440" s="173">
        <v>14</v>
      </c>
      <c r="F440" s="175"/>
      <c r="G440" s="175"/>
      <c r="H440" s="175"/>
      <c r="I440" s="175"/>
      <c r="J440" s="175"/>
      <c r="K440" s="175"/>
      <c r="L440" s="175"/>
      <c r="M440" s="175"/>
      <c r="N440" s="163"/>
      <c r="O440" s="163"/>
      <c r="P440" s="163"/>
      <c r="Q440" s="163"/>
      <c r="R440" s="163"/>
      <c r="S440" s="163"/>
      <c r="T440" s="164"/>
      <c r="U440" s="163"/>
      <c r="V440" s="153"/>
      <c r="W440" s="153"/>
      <c r="X440" s="153"/>
      <c r="Y440" s="153"/>
      <c r="Z440" s="153"/>
      <c r="AA440" s="153"/>
      <c r="AB440" s="153"/>
      <c r="AC440" s="153"/>
      <c r="AD440" s="153"/>
      <c r="AE440" s="153" t="s">
        <v>144</v>
      </c>
      <c r="AF440" s="153">
        <v>1</v>
      </c>
      <c r="AG440" s="153"/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  <c r="BG440" s="153"/>
      <c r="BH440" s="153"/>
    </row>
    <row r="441" spans="1:60" ht="22.5" outlineLevel="1" x14ac:dyDescent="0.2">
      <c r="A441" s="154">
        <v>75</v>
      </c>
      <c r="B441" s="160" t="s">
        <v>521</v>
      </c>
      <c r="C441" s="197" t="s">
        <v>522</v>
      </c>
      <c r="D441" s="162" t="s">
        <v>212</v>
      </c>
      <c r="E441" s="170">
        <v>12.6</v>
      </c>
      <c r="F441" s="174"/>
      <c r="G441" s="175">
        <f>ROUND(E441*F441,2)</f>
        <v>0</v>
      </c>
      <c r="H441" s="174"/>
      <c r="I441" s="175">
        <f>ROUND(E441*H441,2)</f>
        <v>0</v>
      </c>
      <c r="J441" s="174"/>
      <c r="K441" s="175">
        <f>ROUND(E441*J441,2)</f>
        <v>0</v>
      </c>
      <c r="L441" s="175">
        <v>21</v>
      </c>
      <c r="M441" s="175">
        <f>G441*(1+L441/100)</f>
        <v>0</v>
      </c>
      <c r="N441" s="163">
        <v>0</v>
      </c>
      <c r="O441" s="163">
        <f>ROUND(E441*N441,5)</f>
        <v>0</v>
      </c>
      <c r="P441" s="163">
        <v>0.22</v>
      </c>
      <c r="Q441" s="163">
        <f>ROUND(E441*P441,5)</f>
        <v>2.7719999999999998</v>
      </c>
      <c r="R441" s="163"/>
      <c r="S441" s="163"/>
      <c r="T441" s="164">
        <v>1.7007000000000001</v>
      </c>
      <c r="U441" s="163">
        <f>ROUND(E441*T441,2)</f>
        <v>21.43</v>
      </c>
      <c r="V441" s="153"/>
      <c r="W441" s="153"/>
      <c r="X441" s="153"/>
      <c r="Y441" s="153"/>
      <c r="Z441" s="153"/>
      <c r="AA441" s="153"/>
      <c r="AB441" s="153"/>
      <c r="AC441" s="153"/>
      <c r="AD441" s="153"/>
      <c r="AE441" s="153" t="s">
        <v>234</v>
      </c>
      <c r="AF441" s="153"/>
      <c r="AG441" s="153"/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53"/>
      <c r="BB441" s="153"/>
      <c r="BC441" s="153"/>
      <c r="BD441" s="153"/>
      <c r="BE441" s="153"/>
      <c r="BF441" s="153"/>
      <c r="BG441" s="153"/>
      <c r="BH441" s="153"/>
    </row>
    <row r="442" spans="1:60" outlineLevel="1" x14ac:dyDescent="0.2">
      <c r="A442" s="154"/>
      <c r="B442" s="160"/>
      <c r="C442" s="198" t="s">
        <v>412</v>
      </c>
      <c r="D442" s="165"/>
      <c r="E442" s="171"/>
      <c r="F442" s="175"/>
      <c r="G442" s="175"/>
      <c r="H442" s="175"/>
      <c r="I442" s="175"/>
      <c r="J442" s="175"/>
      <c r="K442" s="175"/>
      <c r="L442" s="175"/>
      <c r="M442" s="175"/>
      <c r="N442" s="163"/>
      <c r="O442" s="163"/>
      <c r="P442" s="163"/>
      <c r="Q442" s="163"/>
      <c r="R442" s="163"/>
      <c r="S442" s="163"/>
      <c r="T442" s="164"/>
      <c r="U442" s="163"/>
      <c r="V442" s="153"/>
      <c r="W442" s="153"/>
      <c r="X442" s="153"/>
      <c r="Y442" s="153"/>
      <c r="Z442" s="153"/>
      <c r="AA442" s="153"/>
      <c r="AB442" s="153"/>
      <c r="AC442" s="153"/>
      <c r="AD442" s="153"/>
      <c r="AE442" s="153" t="s">
        <v>144</v>
      </c>
      <c r="AF442" s="153">
        <v>0</v>
      </c>
      <c r="AG442" s="153"/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  <c r="BF442" s="153"/>
      <c r="BG442" s="153"/>
      <c r="BH442" s="153"/>
    </row>
    <row r="443" spans="1:60" outlineLevel="1" x14ac:dyDescent="0.2">
      <c r="A443" s="154"/>
      <c r="B443" s="160"/>
      <c r="C443" s="198" t="s">
        <v>523</v>
      </c>
      <c r="D443" s="165"/>
      <c r="E443" s="171">
        <v>12.6</v>
      </c>
      <c r="F443" s="175"/>
      <c r="G443" s="175"/>
      <c r="H443" s="175"/>
      <c r="I443" s="175"/>
      <c r="J443" s="175"/>
      <c r="K443" s="175"/>
      <c r="L443" s="175"/>
      <c r="M443" s="175"/>
      <c r="N443" s="163"/>
      <c r="O443" s="163"/>
      <c r="P443" s="163"/>
      <c r="Q443" s="163"/>
      <c r="R443" s="163"/>
      <c r="S443" s="163"/>
      <c r="T443" s="164"/>
      <c r="U443" s="163"/>
      <c r="V443" s="153"/>
      <c r="W443" s="153"/>
      <c r="X443" s="153"/>
      <c r="Y443" s="153"/>
      <c r="Z443" s="153"/>
      <c r="AA443" s="153"/>
      <c r="AB443" s="153"/>
      <c r="AC443" s="153"/>
      <c r="AD443" s="153"/>
      <c r="AE443" s="153" t="s">
        <v>144</v>
      </c>
      <c r="AF443" s="153">
        <v>0</v>
      </c>
      <c r="AG443" s="153"/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  <c r="BG443" s="153"/>
      <c r="BH443" s="153"/>
    </row>
    <row r="444" spans="1:60" outlineLevel="1" x14ac:dyDescent="0.2">
      <c r="A444" s="154"/>
      <c r="B444" s="160"/>
      <c r="C444" s="200" t="s">
        <v>257</v>
      </c>
      <c r="D444" s="169"/>
      <c r="E444" s="173">
        <v>12.6</v>
      </c>
      <c r="F444" s="175"/>
      <c r="G444" s="175"/>
      <c r="H444" s="175"/>
      <c r="I444" s="175"/>
      <c r="J444" s="175"/>
      <c r="K444" s="175"/>
      <c r="L444" s="175"/>
      <c r="M444" s="175"/>
      <c r="N444" s="163"/>
      <c r="O444" s="163"/>
      <c r="P444" s="163"/>
      <c r="Q444" s="163"/>
      <c r="R444" s="163"/>
      <c r="S444" s="163"/>
      <c r="T444" s="164"/>
      <c r="U444" s="163"/>
      <c r="V444" s="153"/>
      <c r="W444" s="153"/>
      <c r="X444" s="153"/>
      <c r="Y444" s="153"/>
      <c r="Z444" s="153"/>
      <c r="AA444" s="153"/>
      <c r="AB444" s="153"/>
      <c r="AC444" s="153"/>
      <c r="AD444" s="153"/>
      <c r="AE444" s="153" t="s">
        <v>144</v>
      </c>
      <c r="AF444" s="153">
        <v>1</v>
      </c>
      <c r="AG444" s="153"/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  <c r="BF444" s="153"/>
      <c r="BG444" s="153"/>
      <c r="BH444" s="153"/>
    </row>
    <row r="445" spans="1:60" ht="22.5" outlineLevel="1" x14ac:dyDescent="0.2">
      <c r="A445" s="154">
        <v>76</v>
      </c>
      <c r="B445" s="160" t="s">
        <v>524</v>
      </c>
      <c r="C445" s="197" t="s">
        <v>525</v>
      </c>
      <c r="D445" s="162" t="s">
        <v>212</v>
      </c>
      <c r="E445" s="170">
        <v>177.5</v>
      </c>
      <c r="F445" s="174"/>
      <c r="G445" s="175">
        <f>ROUND(E445*F445,2)</f>
        <v>0</v>
      </c>
      <c r="H445" s="174"/>
      <c r="I445" s="175">
        <f>ROUND(E445*H445,2)</f>
        <v>0</v>
      </c>
      <c r="J445" s="174"/>
      <c r="K445" s="175">
        <f>ROUND(E445*J445,2)</f>
        <v>0</v>
      </c>
      <c r="L445" s="175">
        <v>21</v>
      </c>
      <c r="M445" s="175">
        <f>G445*(1+L445/100)</f>
        <v>0</v>
      </c>
      <c r="N445" s="163">
        <v>0</v>
      </c>
      <c r="O445" s="163">
        <f>ROUND(E445*N445,5)</f>
        <v>0</v>
      </c>
      <c r="P445" s="163">
        <v>0.33</v>
      </c>
      <c r="Q445" s="163">
        <f>ROUND(E445*P445,5)</f>
        <v>58.575000000000003</v>
      </c>
      <c r="R445" s="163"/>
      <c r="S445" s="163"/>
      <c r="T445" s="164">
        <v>1.7990999999999999</v>
      </c>
      <c r="U445" s="163">
        <f>ROUND(E445*T445,2)</f>
        <v>319.33999999999997</v>
      </c>
      <c r="V445" s="153"/>
      <c r="W445" s="153"/>
      <c r="X445" s="153"/>
      <c r="Y445" s="153"/>
      <c r="Z445" s="153"/>
      <c r="AA445" s="153"/>
      <c r="AB445" s="153"/>
      <c r="AC445" s="153"/>
      <c r="AD445" s="153"/>
      <c r="AE445" s="153" t="s">
        <v>234</v>
      </c>
      <c r="AF445" s="153"/>
      <c r="AG445" s="153"/>
      <c r="AH445" s="153"/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  <c r="BG445" s="153"/>
      <c r="BH445" s="153"/>
    </row>
    <row r="446" spans="1:60" outlineLevel="1" x14ac:dyDescent="0.2">
      <c r="A446" s="154"/>
      <c r="B446" s="160"/>
      <c r="C446" s="198" t="s">
        <v>412</v>
      </c>
      <c r="D446" s="165"/>
      <c r="E446" s="171"/>
      <c r="F446" s="175"/>
      <c r="G446" s="175"/>
      <c r="H446" s="175"/>
      <c r="I446" s="175"/>
      <c r="J446" s="175"/>
      <c r="K446" s="175"/>
      <c r="L446" s="175"/>
      <c r="M446" s="175"/>
      <c r="N446" s="163"/>
      <c r="O446" s="163"/>
      <c r="P446" s="163"/>
      <c r="Q446" s="163"/>
      <c r="R446" s="163"/>
      <c r="S446" s="163"/>
      <c r="T446" s="164"/>
      <c r="U446" s="163"/>
      <c r="V446" s="153"/>
      <c r="W446" s="153"/>
      <c r="X446" s="153"/>
      <c r="Y446" s="153"/>
      <c r="Z446" s="153"/>
      <c r="AA446" s="153"/>
      <c r="AB446" s="153"/>
      <c r="AC446" s="153"/>
      <c r="AD446" s="153"/>
      <c r="AE446" s="153" t="s">
        <v>144</v>
      </c>
      <c r="AF446" s="153">
        <v>0</v>
      </c>
      <c r="AG446" s="153"/>
      <c r="AH446" s="153"/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  <c r="BF446" s="153"/>
      <c r="BG446" s="153"/>
      <c r="BH446" s="153"/>
    </row>
    <row r="447" spans="1:60" outlineLevel="1" x14ac:dyDescent="0.2">
      <c r="A447" s="154"/>
      <c r="B447" s="160"/>
      <c r="C447" s="198" t="s">
        <v>526</v>
      </c>
      <c r="D447" s="165"/>
      <c r="E447" s="171">
        <v>177.5</v>
      </c>
      <c r="F447" s="175"/>
      <c r="G447" s="175"/>
      <c r="H447" s="175"/>
      <c r="I447" s="175"/>
      <c r="J447" s="175"/>
      <c r="K447" s="175"/>
      <c r="L447" s="175"/>
      <c r="M447" s="175"/>
      <c r="N447" s="163"/>
      <c r="O447" s="163"/>
      <c r="P447" s="163"/>
      <c r="Q447" s="163"/>
      <c r="R447" s="163"/>
      <c r="S447" s="163"/>
      <c r="T447" s="164"/>
      <c r="U447" s="163"/>
      <c r="V447" s="153"/>
      <c r="W447" s="153"/>
      <c r="X447" s="153"/>
      <c r="Y447" s="153"/>
      <c r="Z447" s="153"/>
      <c r="AA447" s="153"/>
      <c r="AB447" s="153"/>
      <c r="AC447" s="153"/>
      <c r="AD447" s="153"/>
      <c r="AE447" s="153" t="s">
        <v>144</v>
      </c>
      <c r="AF447" s="153">
        <v>0</v>
      </c>
      <c r="AG447" s="153"/>
      <c r="AH447" s="153"/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  <c r="BF447" s="153"/>
      <c r="BG447" s="153"/>
      <c r="BH447" s="153"/>
    </row>
    <row r="448" spans="1:60" outlineLevel="1" x14ac:dyDescent="0.2">
      <c r="A448" s="154"/>
      <c r="B448" s="160"/>
      <c r="C448" s="200" t="s">
        <v>257</v>
      </c>
      <c r="D448" s="169"/>
      <c r="E448" s="173">
        <v>177.5</v>
      </c>
      <c r="F448" s="175"/>
      <c r="G448" s="175"/>
      <c r="H448" s="175"/>
      <c r="I448" s="175"/>
      <c r="J448" s="175"/>
      <c r="K448" s="175"/>
      <c r="L448" s="175"/>
      <c r="M448" s="175"/>
      <c r="N448" s="163"/>
      <c r="O448" s="163"/>
      <c r="P448" s="163"/>
      <c r="Q448" s="163"/>
      <c r="R448" s="163"/>
      <c r="S448" s="163"/>
      <c r="T448" s="164"/>
      <c r="U448" s="163"/>
      <c r="V448" s="153"/>
      <c r="W448" s="153"/>
      <c r="X448" s="153"/>
      <c r="Y448" s="153"/>
      <c r="Z448" s="153"/>
      <c r="AA448" s="153"/>
      <c r="AB448" s="153"/>
      <c r="AC448" s="153"/>
      <c r="AD448" s="153"/>
      <c r="AE448" s="153" t="s">
        <v>144</v>
      </c>
      <c r="AF448" s="153">
        <v>1</v>
      </c>
      <c r="AG448" s="153"/>
      <c r="AH448" s="153"/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  <c r="BF448" s="153"/>
      <c r="BG448" s="153"/>
      <c r="BH448" s="153"/>
    </row>
    <row r="449" spans="1:60" outlineLevel="1" x14ac:dyDescent="0.2">
      <c r="A449" s="154">
        <v>77</v>
      </c>
      <c r="B449" s="160" t="s">
        <v>527</v>
      </c>
      <c r="C449" s="197" t="s">
        <v>528</v>
      </c>
      <c r="D449" s="162" t="s">
        <v>187</v>
      </c>
      <c r="E449" s="170">
        <v>79.875</v>
      </c>
      <c r="F449" s="174"/>
      <c r="G449" s="175">
        <f>ROUND(E449*F449,2)</f>
        <v>0</v>
      </c>
      <c r="H449" s="174"/>
      <c r="I449" s="175">
        <f>ROUND(E449*H449,2)</f>
        <v>0</v>
      </c>
      <c r="J449" s="174"/>
      <c r="K449" s="175">
        <f>ROUND(E449*J449,2)</f>
        <v>0</v>
      </c>
      <c r="L449" s="175">
        <v>21</v>
      </c>
      <c r="M449" s="175">
        <f>G449*(1+L449/100)</f>
        <v>0</v>
      </c>
      <c r="N449" s="163">
        <v>0</v>
      </c>
      <c r="O449" s="163">
        <f>ROUND(E449*N449,5)</f>
        <v>0</v>
      </c>
      <c r="P449" s="163">
        <v>1.4</v>
      </c>
      <c r="Q449" s="163">
        <f>ROUND(E449*P449,5)</f>
        <v>111.825</v>
      </c>
      <c r="R449" s="163"/>
      <c r="S449" s="163"/>
      <c r="T449" s="164">
        <v>0.875</v>
      </c>
      <c r="U449" s="163">
        <f>ROUND(E449*T449,2)</f>
        <v>69.89</v>
      </c>
      <c r="V449" s="153"/>
      <c r="W449" s="153"/>
      <c r="X449" s="153"/>
      <c r="Y449" s="153"/>
      <c r="Z449" s="153"/>
      <c r="AA449" s="153"/>
      <c r="AB449" s="153"/>
      <c r="AC449" s="153"/>
      <c r="AD449" s="153"/>
      <c r="AE449" s="153" t="s">
        <v>142</v>
      </c>
      <c r="AF449" s="153"/>
      <c r="AG449" s="153"/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  <c r="BG449" s="153"/>
      <c r="BH449" s="153"/>
    </row>
    <row r="450" spans="1:60" outlineLevel="1" x14ac:dyDescent="0.2">
      <c r="A450" s="154"/>
      <c r="B450" s="160"/>
      <c r="C450" s="198" t="s">
        <v>412</v>
      </c>
      <c r="D450" s="165"/>
      <c r="E450" s="171"/>
      <c r="F450" s="175"/>
      <c r="G450" s="175"/>
      <c r="H450" s="175"/>
      <c r="I450" s="175"/>
      <c r="J450" s="175"/>
      <c r="K450" s="175"/>
      <c r="L450" s="175"/>
      <c r="M450" s="175"/>
      <c r="N450" s="163"/>
      <c r="O450" s="163"/>
      <c r="P450" s="163"/>
      <c r="Q450" s="163"/>
      <c r="R450" s="163"/>
      <c r="S450" s="163"/>
      <c r="T450" s="164"/>
      <c r="U450" s="163"/>
      <c r="V450" s="153"/>
      <c r="W450" s="153"/>
      <c r="X450" s="153"/>
      <c r="Y450" s="153"/>
      <c r="Z450" s="153"/>
      <c r="AA450" s="153"/>
      <c r="AB450" s="153"/>
      <c r="AC450" s="153"/>
      <c r="AD450" s="153"/>
      <c r="AE450" s="153" t="s">
        <v>144</v>
      </c>
      <c r="AF450" s="153">
        <v>0</v>
      </c>
      <c r="AG450" s="153"/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  <c r="BF450" s="153"/>
      <c r="BG450" s="153"/>
      <c r="BH450" s="153"/>
    </row>
    <row r="451" spans="1:60" outlineLevel="1" x14ac:dyDescent="0.2">
      <c r="A451" s="154"/>
      <c r="B451" s="160"/>
      <c r="C451" s="198" t="s">
        <v>529</v>
      </c>
      <c r="D451" s="165"/>
      <c r="E451" s="171">
        <v>79.875</v>
      </c>
      <c r="F451" s="175"/>
      <c r="G451" s="175"/>
      <c r="H451" s="175"/>
      <c r="I451" s="175"/>
      <c r="J451" s="175"/>
      <c r="K451" s="175"/>
      <c r="L451" s="175"/>
      <c r="M451" s="175"/>
      <c r="N451" s="163"/>
      <c r="O451" s="163"/>
      <c r="P451" s="163"/>
      <c r="Q451" s="163"/>
      <c r="R451" s="163"/>
      <c r="S451" s="163"/>
      <c r="T451" s="164"/>
      <c r="U451" s="163"/>
      <c r="V451" s="153"/>
      <c r="W451" s="153"/>
      <c r="X451" s="153"/>
      <c r="Y451" s="153"/>
      <c r="Z451" s="153"/>
      <c r="AA451" s="153"/>
      <c r="AB451" s="153"/>
      <c r="AC451" s="153"/>
      <c r="AD451" s="153"/>
      <c r="AE451" s="153" t="s">
        <v>144</v>
      </c>
      <c r="AF451" s="153">
        <v>0</v>
      </c>
      <c r="AG451" s="153"/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  <c r="BG451" s="153"/>
      <c r="BH451" s="153"/>
    </row>
    <row r="452" spans="1:60" outlineLevel="1" x14ac:dyDescent="0.2">
      <c r="A452" s="154"/>
      <c r="B452" s="160"/>
      <c r="C452" s="200" t="s">
        <v>257</v>
      </c>
      <c r="D452" s="169"/>
      <c r="E452" s="173">
        <v>79.875</v>
      </c>
      <c r="F452" s="175"/>
      <c r="G452" s="175"/>
      <c r="H452" s="175"/>
      <c r="I452" s="175"/>
      <c r="J452" s="175"/>
      <c r="K452" s="175"/>
      <c r="L452" s="175"/>
      <c r="M452" s="175"/>
      <c r="N452" s="163"/>
      <c r="O452" s="163"/>
      <c r="P452" s="163"/>
      <c r="Q452" s="163"/>
      <c r="R452" s="163"/>
      <c r="S452" s="163"/>
      <c r="T452" s="164"/>
      <c r="U452" s="163"/>
      <c r="V452" s="153"/>
      <c r="W452" s="153"/>
      <c r="X452" s="153"/>
      <c r="Y452" s="153"/>
      <c r="Z452" s="153"/>
      <c r="AA452" s="153"/>
      <c r="AB452" s="153"/>
      <c r="AC452" s="153"/>
      <c r="AD452" s="153"/>
      <c r="AE452" s="153" t="s">
        <v>144</v>
      </c>
      <c r="AF452" s="153">
        <v>1</v>
      </c>
      <c r="AG452" s="153"/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  <c r="BG452" s="153"/>
      <c r="BH452" s="153"/>
    </row>
    <row r="453" spans="1:60" outlineLevel="1" x14ac:dyDescent="0.2">
      <c r="A453" s="154">
        <v>78</v>
      </c>
      <c r="B453" s="160" t="s">
        <v>530</v>
      </c>
      <c r="C453" s="197" t="s">
        <v>531</v>
      </c>
      <c r="D453" s="162" t="s">
        <v>212</v>
      </c>
      <c r="E453" s="170">
        <v>51.131999999999998</v>
      </c>
      <c r="F453" s="174"/>
      <c r="G453" s="175">
        <f>ROUND(E453*F453,2)</f>
        <v>0</v>
      </c>
      <c r="H453" s="174"/>
      <c r="I453" s="175">
        <f>ROUND(E453*H453,2)</f>
        <v>0</v>
      </c>
      <c r="J453" s="174"/>
      <c r="K453" s="175">
        <f>ROUND(E453*J453,2)</f>
        <v>0</v>
      </c>
      <c r="L453" s="175">
        <v>21</v>
      </c>
      <c r="M453" s="175">
        <f>G453*(1+L453/100)</f>
        <v>0</v>
      </c>
      <c r="N453" s="163">
        <v>0</v>
      </c>
      <c r="O453" s="163">
        <f>ROUND(E453*N453,5)</f>
        <v>0</v>
      </c>
      <c r="P453" s="163">
        <v>6.8000000000000005E-2</v>
      </c>
      <c r="Q453" s="163">
        <f>ROUND(E453*P453,5)</f>
        <v>3.4769800000000002</v>
      </c>
      <c r="R453" s="163"/>
      <c r="S453" s="163"/>
      <c r="T453" s="164">
        <v>0.48937999999999998</v>
      </c>
      <c r="U453" s="163">
        <f>ROUND(E453*T453,2)</f>
        <v>25.02</v>
      </c>
      <c r="V453" s="153"/>
      <c r="W453" s="153"/>
      <c r="X453" s="153"/>
      <c r="Y453" s="153"/>
      <c r="Z453" s="153"/>
      <c r="AA453" s="153"/>
      <c r="AB453" s="153"/>
      <c r="AC453" s="153"/>
      <c r="AD453" s="153"/>
      <c r="AE453" s="153" t="s">
        <v>234</v>
      </c>
      <c r="AF453" s="153"/>
      <c r="AG453" s="153"/>
      <c r="AH453" s="153"/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  <c r="BF453" s="153"/>
      <c r="BG453" s="153"/>
      <c r="BH453" s="153"/>
    </row>
    <row r="454" spans="1:60" outlineLevel="1" x14ac:dyDescent="0.2">
      <c r="A454" s="154"/>
      <c r="B454" s="160"/>
      <c r="C454" s="198" t="s">
        <v>532</v>
      </c>
      <c r="D454" s="165"/>
      <c r="E454" s="171"/>
      <c r="F454" s="175"/>
      <c r="G454" s="175"/>
      <c r="H454" s="175"/>
      <c r="I454" s="175"/>
      <c r="J454" s="175"/>
      <c r="K454" s="175"/>
      <c r="L454" s="175"/>
      <c r="M454" s="175"/>
      <c r="N454" s="163"/>
      <c r="O454" s="163"/>
      <c r="P454" s="163"/>
      <c r="Q454" s="163"/>
      <c r="R454" s="163"/>
      <c r="S454" s="163"/>
      <c r="T454" s="164"/>
      <c r="U454" s="163"/>
      <c r="V454" s="153"/>
      <c r="W454" s="153"/>
      <c r="X454" s="153"/>
      <c r="Y454" s="153"/>
      <c r="Z454" s="153"/>
      <c r="AA454" s="153"/>
      <c r="AB454" s="153"/>
      <c r="AC454" s="153"/>
      <c r="AD454" s="153"/>
      <c r="AE454" s="153" t="s">
        <v>144</v>
      </c>
      <c r="AF454" s="153">
        <v>0</v>
      </c>
      <c r="AG454" s="153"/>
      <c r="AH454" s="153"/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  <c r="BG454" s="153"/>
      <c r="BH454" s="153"/>
    </row>
    <row r="455" spans="1:60" outlineLevel="1" x14ac:dyDescent="0.2">
      <c r="A455" s="154"/>
      <c r="B455" s="160"/>
      <c r="C455" s="198" t="s">
        <v>178</v>
      </c>
      <c r="D455" s="165"/>
      <c r="E455" s="171"/>
      <c r="F455" s="175"/>
      <c r="G455" s="175"/>
      <c r="H455" s="175"/>
      <c r="I455" s="175"/>
      <c r="J455" s="175"/>
      <c r="K455" s="175"/>
      <c r="L455" s="175"/>
      <c r="M455" s="175"/>
      <c r="N455" s="163"/>
      <c r="O455" s="163"/>
      <c r="P455" s="163"/>
      <c r="Q455" s="163"/>
      <c r="R455" s="163"/>
      <c r="S455" s="163"/>
      <c r="T455" s="164"/>
      <c r="U455" s="163"/>
      <c r="V455" s="153"/>
      <c r="W455" s="153"/>
      <c r="X455" s="153"/>
      <c r="Y455" s="153"/>
      <c r="Z455" s="153"/>
      <c r="AA455" s="153"/>
      <c r="AB455" s="153"/>
      <c r="AC455" s="153"/>
      <c r="AD455" s="153"/>
      <c r="AE455" s="153" t="s">
        <v>144</v>
      </c>
      <c r="AF455" s="153">
        <v>0</v>
      </c>
      <c r="AG455" s="153"/>
      <c r="AH455" s="153"/>
      <c r="AI455" s="153"/>
      <c r="AJ455" s="153"/>
      <c r="AK455" s="153"/>
      <c r="AL455" s="153"/>
      <c r="AM455" s="153"/>
      <c r="AN455" s="153"/>
      <c r="AO455" s="153"/>
      <c r="AP455" s="153"/>
      <c r="AQ455" s="153"/>
      <c r="AR455" s="153"/>
      <c r="AS455" s="153"/>
      <c r="AT455" s="153"/>
      <c r="AU455" s="153"/>
      <c r="AV455" s="153"/>
      <c r="AW455" s="153"/>
      <c r="AX455" s="153"/>
      <c r="AY455" s="153"/>
      <c r="AZ455" s="153"/>
      <c r="BA455" s="153"/>
      <c r="BB455" s="153"/>
      <c r="BC455" s="153"/>
      <c r="BD455" s="153"/>
      <c r="BE455" s="153"/>
      <c r="BF455" s="153"/>
      <c r="BG455" s="153"/>
      <c r="BH455" s="153"/>
    </row>
    <row r="456" spans="1:60" outlineLevel="1" x14ac:dyDescent="0.2">
      <c r="A456" s="154"/>
      <c r="B456" s="160"/>
      <c r="C456" s="198" t="s">
        <v>533</v>
      </c>
      <c r="D456" s="165"/>
      <c r="E456" s="171">
        <v>6.12</v>
      </c>
      <c r="F456" s="175"/>
      <c r="G456" s="175"/>
      <c r="H456" s="175"/>
      <c r="I456" s="175"/>
      <c r="J456" s="175"/>
      <c r="K456" s="175"/>
      <c r="L456" s="175"/>
      <c r="M456" s="175"/>
      <c r="N456" s="163"/>
      <c r="O456" s="163"/>
      <c r="P456" s="163"/>
      <c r="Q456" s="163"/>
      <c r="R456" s="163"/>
      <c r="S456" s="163"/>
      <c r="T456" s="164"/>
      <c r="U456" s="163"/>
      <c r="V456" s="153"/>
      <c r="W456" s="153"/>
      <c r="X456" s="153"/>
      <c r="Y456" s="153"/>
      <c r="Z456" s="153"/>
      <c r="AA456" s="153"/>
      <c r="AB456" s="153"/>
      <c r="AC456" s="153"/>
      <c r="AD456" s="153"/>
      <c r="AE456" s="153" t="s">
        <v>144</v>
      </c>
      <c r="AF456" s="153">
        <v>0</v>
      </c>
      <c r="AG456" s="153"/>
      <c r="AH456" s="153"/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  <c r="BF456" s="153"/>
      <c r="BG456" s="153"/>
      <c r="BH456" s="153"/>
    </row>
    <row r="457" spans="1:60" outlineLevel="1" x14ac:dyDescent="0.2">
      <c r="A457" s="154"/>
      <c r="B457" s="160"/>
      <c r="C457" s="198" t="s">
        <v>534</v>
      </c>
      <c r="D457" s="165"/>
      <c r="E457" s="171">
        <v>25.872</v>
      </c>
      <c r="F457" s="175"/>
      <c r="G457" s="175"/>
      <c r="H457" s="175"/>
      <c r="I457" s="175"/>
      <c r="J457" s="175"/>
      <c r="K457" s="175"/>
      <c r="L457" s="175"/>
      <c r="M457" s="175"/>
      <c r="N457" s="163"/>
      <c r="O457" s="163"/>
      <c r="P457" s="163"/>
      <c r="Q457" s="163"/>
      <c r="R457" s="163"/>
      <c r="S457" s="163"/>
      <c r="T457" s="164"/>
      <c r="U457" s="163"/>
      <c r="V457" s="153"/>
      <c r="W457" s="153"/>
      <c r="X457" s="153"/>
      <c r="Y457" s="153"/>
      <c r="Z457" s="153"/>
      <c r="AA457" s="153"/>
      <c r="AB457" s="153"/>
      <c r="AC457" s="153"/>
      <c r="AD457" s="153"/>
      <c r="AE457" s="153" t="s">
        <v>144</v>
      </c>
      <c r="AF457" s="153">
        <v>0</v>
      </c>
      <c r="AG457" s="153"/>
      <c r="AH457" s="153"/>
      <c r="AI457" s="153"/>
      <c r="AJ457" s="153"/>
      <c r="AK457" s="153"/>
      <c r="AL457" s="153"/>
      <c r="AM457" s="153"/>
      <c r="AN457" s="153"/>
      <c r="AO457" s="153"/>
      <c r="AP457" s="153"/>
      <c r="AQ457" s="153"/>
      <c r="AR457" s="153"/>
      <c r="AS457" s="153"/>
      <c r="AT457" s="153"/>
      <c r="AU457" s="153"/>
      <c r="AV457" s="153"/>
      <c r="AW457" s="153"/>
      <c r="AX457" s="153"/>
      <c r="AY457" s="153"/>
      <c r="AZ457" s="153"/>
      <c r="BA457" s="153"/>
      <c r="BB457" s="153"/>
      <c r="BC457" s="153"/>
      <c r="BD457" s="153"/>
      <c r="BE457" s="153"/>
      <c r="BF457" s="153"/>
      <c r="BG457" s="153"/>
      <c r="BH457" s="153"/>
    </row>
    <row r="458" spans="1:60" outlineLevel="1" x14ac:dyDescent="0.2">
      <c r="A458" s="154"/>
      <c r="B458" s="160"/>
      <c r="C458" s="200" t="s">
        <v>257</v>
      </c>
      <c r="D458" s="169"/>
      <c r="E458" s="173">
        <v>31.992000000000001</v>
      </c>
      <c r="F458" s="175"/>
      <c r="G458" s="175"/>
      <c r="H458" s="175"/>
      <c r="I458" s="175"/>
      <c r="J458" s="175"/>
      <c r="K458" s="175"/>
      <c r="L458" s="175"/>
      <c r="M458" s="175"/>
      <c r="N458" s="163"/>
      <c r="O458" s="163"/>
      <c r="P458" s="163"/>
      <c r="Q458" s="163"/>
      <c r="R458" s="163"/>
      <c r="S458" s="163"/>
      <c r="T458" s="164"/>
      <c r="U458" s="163"/>
      <c r="V458" s="153"/>
      <c r="W458" s="153"/>
      <c r="X458" s="153"/>
      <c r="Y458" s="153"/>
      <c r="Z458" s="153"/>
      <c r="AA458" s="153"/>
      <c r="AB458" s="153"/>
      <c r="AC458" s="153"/>
      <c r="AD458" s="153"/>
      <c r="AE458" s="153" t="s">
        <v>144</v>
      </c>
      <c r="AF458" s="153">
        <v>1</v>
      </c>
      <c r="AG458" s="153"/>
      <c r="AH458" s="153"/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  <c r="BF458" s="153"/>
      <c r="BG458" s="153"/>
      <c r="BH458" s="153"/>
    </row>
    <row r="459" spans="1:60" outlineLevel="1" x14ac:dyDescent="0.2">
      <c r="A459" s="154"/>
      <c r="B459" s="160"/>
      <c r="C459" s="198" t="s">
        <v>535</v>
      </c>
      <c r="D459" s="165"/>
      <c r="E459" s="171">
        <v>3.75</v>
      </c>
      <c r="F459" s="175"/>
      <c r="G459" s="175"/>
      <c r="H459" s="175"/>
      <c r="I459" s="175"/>
      <c r="J459" s="175"/>
      <c r="K459" s="175"/>
      <c r="L459" s="175"/>
      <c r="M459" s="175"/>
      <c r="N459" s="163"/>
      <c r="O459" s="163"/>
      <c r="P459" s="163"/>
      <c r="Q459" s="163"/>
      <c r="R459" s="163"/>
      <c r="S459" s="163"/>
      <c r="T459" s="164"/>
      <c r="U459" s="163"/>
      <c r="V459" s="153"/>
      <c r="W459" s="153"/>
      <c r="X459" s="153"/>
      <c r="Y459" s="153"/>
      <c r="Z459" s="153"/>
      <c r="AA459" s="153"/>
      <c r="AB459" s="153"/>
      <c r="AC459" s="153"/>
      <c r="AD459" s="153"/>
      <c r="AE459" s="153" t="s">
        <v>144</v>
      </c>
      <c r="AF459" s="153">
        <v>0</v>
      </c>
      <c r="AG459" s="153"/>
      <c r="AH459" s="153"/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  <c r="BF459" s="153"/>
      <c r="BG459" s="153"/>
      <c r="BH459" s="153"/>
    </row>
    <row r="460" spans="1:60" outlineLevel="1" x14ac:dyDescent="0.2">
      <c r="A460" s="154"/>
      <c r="B460" s="160"/>
      <c r="C460" s="198" t="s">
        <v>536</v>
      </c>
      <c r="D460" s="165"/>
      <c r="E460" s="171">
        <v>4.79</v>
      </c>
      <c r="F460" s="175"/>
      <c r="G460" s="175"/>
      <c r="H460" s="175"/>
      <c r="I460" s="175"/>
      <c r="J460" s="175"/>
      <c r="K460" s="175"/>
      <c r="L460" s="175"/>
      <c r="M460" s="175"/>
      <c r="N460" s="163"/>
      <c r="O460" s="163"/>
      <c r="P460" s="163"/>
      <c r="Q460" s="163"/>
      <c r="R460" s="163"/>
      <c r="S460" s="163"/>
      <c r="T460" s="164"/>
      <c r="U460" s="163"/>
      <c r="V460" s="153"/>
      <c r="W460" s="153"/>
      <c r="X460" s="153"/>
      <c r="Y460" s="153"/>
      <c r="Z460" s="153"/>
      <c r="AA460" s="153"/>
      <c r="AB460" s="153"/>
      <c r="AC460" s="153"/>
      <c r="AD460" s="153"/>
      <c r="AE460" s="153" t="s">
        <v>144</v>
      </c>
      <c r="AF460" s="153">
        <v>0</v>
      </c>
      <c r="AG460" s="153"/>
      <c r="AH460" s="153"/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  <c r="BF460" s="153"/>
      <c r="BG460" s="153"/>
      <c r="BH460" s="153"/>
    </row>
    <row r="461" spans="1:60" outlineLevel="1" x14ac:dyDescent="0.2">
      <c r="A461" s="154"/>
      <c r="B461" s="160"/>
      <c r="C461" s="198" t="s">
        <v>537</v>
      </c>
      <c r="D461" s="165"/>
      <c r="E461" s="171">
        <v>1.8</v>
      </c>
      <c r="F461" s="175"/>
      <c r="G461" s="175"/>
      <c r="H461" s="175"/>
      <c r="I461" s="175"/>
      <c r="J461" s="175"/>
      <c r="K461" s="175"/>
      <c r="L461" s="175"/>
      <c r="M461" s="175"/>
      <c r="N461" s="163"/>
      <c r="O461" s="163"/>
      <c r="P461" s="163"/>
      <c r="Q461" s="163"/>
      <c r="R461" s="163"/>
      <c r="S461" s="163"/>
      <c r="T461" s="164"/>
      <c r="U461" s="163"/>
      <c r="V461" s="153"/>
      <c r="W461" s="153"/>
      <c r="X461" s="153"/>
      <c r="Y461" s="153"/>
      <c r="Z461" s="153"/>
      <c r="AA461" s="153"/>
      <c r="AB461" s="153"/>
      <c r="AC461" s="153"/>
      <c r="AD461" s="153"/>
      <c r="AE461" s="153" t="s">
        <v>144</v>
      </c>
      <c r="AF461" s="153">
        <v>0</v>
      </c>
      <c r="AG461" s="153"/>
      <c r="AH461" s="153"/>
      <c r="AI461" s="153"/>
      <c r="AJ461" s="153"/>
      <c r="AK461" s="153"/>
      <c r="AL461" s="153"/>
      <c r="AM461" s="153"/>
      <c r="AN461" s="153"/>
      <c r="AO461" s="153"/>
      <c r="AP461" s="153"/>
      <c r="AQ461" s="153"/>
      <c r="AR461" s="153"/>
      <c r="AS461" s="153"/>
      <c r="AT461" s="153"/>
      <c r="AU461" s="153"/>
      <c r="AV461" s="153"/>
      <c r="AW461" s="153"/>
      <c r="AX461" s="153"/>
      <c r="AY461" s="153"/>
      <c r="AZ461" s="153"/>
      <c r="BA461" s="153"/>
      <c r="BB461" s="153"/>
      <c r="BC461" s="153"/>
      <c r="BD461" s="153"/>
      <c r="BE461" s="153"/>
      <c r="BF461" s="153"/>
      <c r="BG461" s="153"/>
      <c r="BH461" s="153"/>
    </row>
    <row r="462" spans="1:60" outlineLevel="1" x14ac:dyDescent="0.2">
      <c r="A462" s="154"/>
      <c r="B462" s="160"/>
      <c r="C462" s="198" t="s">
        <v>538</v>
      </c>
      <c r="D462" s="165"/>
      <c r="E462" s="171">
        <v>8.8000000000000007</v>
      </c>
      <c r="F462" s="175"/>
      <c r="G462" s="175"/>
      <c r="H462" s="175"/>
      <c r="I462" s="175"/>
      <c r="J462" s="175"/>
      <c r="K462" s="175"/>
      <c r="L462" s="175"/>
      <c r="M462" s="175"/>
      <c r="N462" s="163"/>
      <c r="O462" s="163"/>
      <c r="P462" s="163"/>
      <c r="Q462" s="163"/>
      <c r="R462" s="163"/>
      <c r="S462" s="163"/>
      <c r="T462" s="164"/>
      <c r="U462" s="163"/>
      <c r="V462" s="153"/>
      <c r="W462" s="153"/>
      <c r="X462" s="153"/>
      <c r="Y462" s="153"/>
      <c r="Z462" s="153"/>
      <c r="AA462" s="153"/>
      <c r="AB462" s="153"/>
      <c r="AC462" s="153"/>
      <c r="AD462" s="153"/>
      <c r="AE462" s="153" t="s">
        <v>144</v>
      </c>
      <c r="AF462" s="153">
        <v>0</v>
      </c>
      <c r="AG462" s="153"/>
      <c r="AH462" s="153"/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  <c r="BF462" s="153"/>
      <c r="BG462" s="153"/>
      <c r="BH462" s="153"/>
    </row>
    <row r="463" spans="1:60" outlineLevel="1" x14ac:dyDescent="0.2">
      <c r="A463" s="154"/>
      <c r="B463" s="160"/>
      <c r="C463" s="200" t="s">
        <v>257</v>
      </c>
      <c r="D463" s="169"/>
      <c r="E463" s="173">
        <v>19.14</v>
      </c>
      <c r="F463" s="175"/>
      <c r="G463" s="175"/>
      <c r="H463" s="175"/>
      <c r="I463" s="175"/>
      <c r="J463" s="175"/>
      <c r="K463" s="175"/>
      <c r="L463" s="175"/>
      <c r="M463" s="175"/>
      <c r="N463" s="163"/>
      <c r="O463" s="163"/>
      <c r="P463" s="163"/>
      <c r="Q463" s="163"/>
      <c r="R463" s="163"/>
      <c r="S463" s="163"/>
      <c r="T463" s="164"/>
      <c r="U463" s="163"/>
      <c r="V463" s="153"/>
      <c r="W463" s="153"/>
      <c r="X463" s="153"/>
      <c r="Y463" s="153"/>
      <c r="Z463" s="153"/>
      <c r="AA463" s="153"/>
      <c r="AB463" s="153"/>
      <c r="AC463" s="153"/>
      <c r="AD463" s="153"/>
      <c r="AE463" s="153" t="s">
        <v>144</v>
      </c>
      <c r="AF463" s="153">
        <v>1</v>
      </c>
      <c r="AG463" s="153"/>
      <c r="AH463" s="153"/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  <c r="BF463" s="153"/>
      <c r="BG463" s="153"/>
      <c r="BH463" s="153"/>
    </row>
    <row r="464" spans="1:60" outlineLevel="1" x14ac:dyDescent="0.2">
      <c r="A464" s="154">
        <v>79</v>
      </c>
      <c r="B464" s="160" t="s">
        <v>539</v>
      </c>
      <c r="C464" s="197" t="s">
        <v>540</v>
      </c>
      <c r="D464" s="162" t="s">
        <v>212</v>
      </c>
      <c r="E464" s="170">
        <v>91.069000000000003</v>
      </c>
      <c r="F464" s="174"/>
      <c r="G464" s="175">
        <f>ROUND(E464*F464,2)</f>
        <v>0</v>
      </c>
      <c r="H464" s="174"/>
      <c r="I464" s="175">
        <f>ROUND(E464*H464,2)</f>
        <v>0</v>
      </c>
      <c r="J464" s="174"/>
      <c r="K464" s="175">
        <f>ROUND(E464*J464,2)</f>
        <v>0</v>
      </c>
      <c r="L464" s="175">
        <v>21</v>
      </c>
      <c r="M464" s="175">
        <f>G464*(1+L464/100)</f>
        <v>0</v>
      </c>
      <c r="N464" s="163">
        <v>0</v>
      </c>
      <c r="O464" s="163">
        <f>ROUND(E464*N464,5)</f>
        <v>0</v>
      </c>
      <c r="P464" s="163">
        <v>1.4E-2</v>
      </c>
      <c r="Q464" s="163">
        <f>ROUND(E464*P464,5)</f>
        <v>1.2749699999999999</v>
      </c>
      <c r="R464" s="163"/>
      <c r="S464" s="163"/>
      <c r="T464" s="164">
        <v>0.22</v>
      </c>
      <c r="U464" s="163">
        <f>ROUND(E464*T464,2)</f>
        <v>20.04</v>
      </c>
      <c r="V464" s="153"/>
      <c r="W464" s="153"/>
      <c r="X464" s="153"/>
      <c r="Y464" s="153"/>
      <c r="Z464" s="153"/>
      <c r="AA464" s="153"/>
      <c r="AB464" s="153"/>
      <c r="AC464" s="153"/>
      <c r="AD464" s="153"/>
      <c r="AE464" s="153" t="s">
        <v>142</v>
      </c>
      <c r="AF464" s="153"/>
      <c r="AG464" s="153"/>
      <c r="AH464" s="153"/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  <c r="BF464" s="153"/>
      <c r="BG464" s="153"/>
      <c r="BH464" s="153"/>
    </row>
    <row r="465" spans="1:60" outlineLevel="1" x14ac:dyDescent="0.2">
      <c r="A465" s="154"/>
      <c r="B465" s="160"/>
      <c r="C465" s="198" t="s">
        <v>541</v>
      </c>
      <c r="D465" s="165"/>
      <c r="E465" s="171">
        <v>39.936999999999998</v>
      </c>
      <c r="F465" s="175"/>
      <c r="G465" s="175"/>
      <c r="H465" s="175"/>
      <c r="I465" s="175"/>
      <c r="J465" s="175"/>
      <c r="K465" s="175"/>
      <c r="L465" s="175"/>
      <c r="M465" s="175"/>
      <c r="N465" s="163"/>
      <c r="O465" s="163"/>
      <c r="P465" s="163"/>
      <c r="Q465" s="163"/>
      <c r="R465" s="163"/>
      <c r="S465" s="163"/>
      <c r="T465" s="164"/>
      <c r="U465" s="163"/>
      <c r="V465" s="153"/>
      <c r="W465" s="153"/>
      <c r="X465" s="153"/>
      <c r="Y465" s="153"/>
      <c r="Z465" s="153"/>
      <c r="AA465" s="153"/>
      <c r="AB465" s="153"/>
      <c r="AC465" s="153"/>
      <c r="AD465" s="153"/>
      <c r="AE465" s="153" t="s">
        <v>144</v>
      </c>
      <c r="AF465" s="153">
        <v>0</v>
      </c>
      <c r="AG465" s="153"/>
      <c r="AH465" s="153"/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  <c r="BF465" s="153"/>
      <c r="BG465" s="153"/>
      <c r="BH465" s="153"/>
    </row>
    <row r="466" spans="1:60" outlineLevel="1" x14ac:dyDescent="0.2">
      <c r="A466" s="154"/>
      <c r="B466" s="160"/>
      <c r="C466" s="198" t="s">
        <v>542</v>
      </c>
      <c r="D466" s="165"/>
      <c r="E466" s="171">
        <v>51.131999999999998</v>
      </c>
      <c r="F466" s="175"/>
      <c r="G466" s="175"/>
      <c r="H466" s="175"/>
      <c r="I466" s="175"/>
      <c r="J466" s="175"/>
      <c r="K466" s="175"/>
      <c r="L466" s="175"/>
      <c r="M466" s="175"/>
      <c r="N466" s="163"/>
      <c r="O466" s="163"/>
      <c r="P466" s="163"/>
      <c r="Q466" s="163"/>
      <c r="R466" s="163"/>
      <c r="S466" s="163"/>
      <c r="T466" s="164"/>
      <c r="U466" s="163"/>
      <c r="V466" s="153"/>
      <c r="W466" s="153"/>
      <c r="X466" s="153"/>
      <c r="Y466" s="153"/>
      <c r="Z466" s="153"/>
      <c r="AA466" s="153"/>
      <c r="AB466" s="153"/>
      <c r="AC466" s="153"/>
      <c r="AD466" s="153"/>
      <c r="AE466" s="153" t="s">
        <v>144</v>
      </c>
      <c r="AF466" s="153">
        <v>0</v>
      </c>
      <c r="AG466" s="153"/>
      <c r="AH466" s="153"/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  <c r="BF466" s="153"/>
      <c r="BG466" s="153"/>
      <c r="BH466" s="153"/>
    </row>
    <row r="467" spans="1:60" outlineLevel="1" x14ac:dyDescent="0.2">
      <c r="A467" s="154">
        <v>80</v>
      </c>
      <c r="B467" s="160" t="s">
        <v>543</v>
      </c>
      <c r="C467" s="197" t="s">
        <v>544</v>
      </c>
      <c r="D467" s="162" t="s">
        <v>212</v>
      </c>
      <c r="E467" s="170">
        <v>12.1</v>
      </c>
      <c r="F467" s="174"/>
      <c r="G467" s="175">
        <f>ROUND(E467*F467,2)</f>
        <v>0</v>
      </c>
      <c r="H467" s="174"/>
      <c r="I467" s="175">
        <f>ROUND(E467*H467,2)</f>
        <v>0</v>
      </c>
      <c r="J467" s="174"/>
      <c r="K467" s="175">
        <f>ROUND(E467*J467,2)</f>
        <v>0</v>
      </c>
      <c r="L467" s="175">
        <v>21</v>
      </c>
      <c r="M467" s="175">
        <f>G467*(1+L467/100)</f>
        <v>0</v>
      </c>
      <c r="N467" s="163">
        <v>0</v>
      </c>
      <c r="O467" s="163">
        <f>ROUND(E467*N467,5)</f>
        <v>0</v>
      </c>
      <c r="P467" s="163">
        <v>8.6999999999999994E-2</v>
      </c>
      <c r="Q467" s="163">
        <f>ROUND(E467*P467,5)</f>
        <v>1.0527</v>
      </c>
      <c r="R467" s="163"/>
      <c r="S467" s="163"/>
      <c r="T467" s="164">
        <v>0.50129000000000001</v>
      </c>
      <c r="U467" s="163">
        <f>ROUND(E467*T467,2)</f>
        <v>6.07</v>
      </c>
      <c r="V467" s="153"/>
      <c r="W467" s="153"/>
      <c r="X467" s="153"/>
      <c r="Y467" s="153"/>
      <c r="Z467" s="153"/>
      <c r="AA467" s="153"/>
      <c r="AB467" s="153"/>
      <c r="AC467" s="153"/>
      <c r="AD467" s="153"/>
      <c r="AE467" s="153" t="s">
        <v>234</v>
      </c>
      <c r="AF467" s="153"/>
      <c r="AG467" s="153"/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  <c r="BF467" s="153"/>
      <c r="BG467" s="153"/>
      <c r="BH467" s="153"/>
    </row>
    <row r="468" spans="1:60" outlineLevel="1" x14ac:dyDescent="0.2">
      <c r="A468" s="154"/>
      <c r="B468" s="160"/>
      <c r="C468" s="198" t="s">
        <v>545</v>
      </c>
      <c r="D468" s="165"/>
      <c r="E468" s="171">
        <v>12.1</v>
      </c>
      <c r="F468" s="175"/>
      <c r="G468" s="175"/>
      <c r="H468" s="175"/>
      <c r="I468" s="175"/>
      <c r="J468" s="175"/>
      <c r="K468" s="175"/>
      <c r="L468" s="175"/>
      <c r="M468" s="175"/>
      <c r="N468" s="163"/>
      <c r="O468" s="163"/>
      <c r="P468" s="163"/>
      <c r="Q468" s="163"/>
      <c r="R468" s="163"/>
      <c r="S468" s="163"/>
      <c r="T468" s="164"/>
      <c r="U468" s="163"/>
      <c r="V468" s="153"/>
      <c r="W468" s="153"/>
      <c r="X468" s="153"/>
      <c r="Y468" s="153"/>
      <c r="Z468" s="153"/>
      <c r="AA468" s="153"/>
      <c r="AB468" s="153"/>
      <c r="AC468" s="153"/>
      <c r="AD468" s="153"/>
      <c r="AE468" s="153" t="s">
        <v>144</v>
      </c>
      <c r="AF468" s="153">
        <v>0</v>
      </c>
      <c r="AG468" s="153"/>
      <c r="AH468" s="153"/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  <c r="BF468" s="153"/>
      <c r="BG468" s="153"/>
      <c r="BH468" s="153"/>
    </row>
    <row r="469" spans="1:60" outlineLevel="1" x14ac:dyDescent="0.2">
      <c r="A469" s="154"/>
      <c r="B469" s="160"/>
      <c r="C469" s="200" t="s">
        <v>257</v>
      </c>
      <c r="D469" s="169"/>
      <c r="E469" s="173">
        <v>12.1</v>
      </c>
      <c r="F469" s="175"/>
      <c r="G469" s="175"/>
      <c r="H469" s="175"/>
      <c r="I469" s="175"/>
      <c r="J469" s="175"/>
      <c r="K469" s="175"/>
      <c r="L469" s="175"/>
      <c r="M469" s="175"/>
      <c r="N469" s="163"/>
      <c r="O469" s="163"/>
      <c r="P469" s="163"/>
      <c r="Q469" s="163"/>
      <c r="R469" s="163"/>
      <c r="S469" s="163"/>
      <c r="T469" s="164"/>
      <c r="U469" s="163"/>
      <c r="V469" s="153"/>
      <c r="W469" s="153"/>
      <c r="X469" s="153"/>
      <c r="Y469" s="153"/>
      <c r="Z469" s="153"/>
      <c r="AA469" s="153"/>
      <c r="AB469" s="153"/>
      <c r="AC469" s="153"/>
      <c r="AD469" s="153"/>
      <c r="AE469" s="153" t="s">
        <v>144</v>
      </c>
      <c r="AF469" s="153">
        <v>1</v>
      </c>
      <c r="AG469" s="153"/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  <c r="BF469" s="153"/>
      <c r="BG469" s="153"/>
      <c r="BH469" s="153"/>
    </row>
    <row r="470" spans="1:60" outlineLevel="1" x14ac:dyDescent="0.2">
      <c r="A470" s="154">
        <v>81</v>
      </c>
      <c r="B470" s="160" t="s">
        <v>546</v>
      </c>
      <c r="C470" s="197" t="s">
        <v>547</v>
      </c>
      <c r="D470" s="162" t="s">
        <v>212</v>
      </c>
      <c r="E470" s="170">
        <v>12.1</v>
      </c>
      <c r="F470" s="174"/>
      <c r="G470" s="175">
        <f>ROUND(E470*F470,2)</f>
        <v>0</v>
      </c>
      <c r="H470" s="174"/>
      <c r="I470" s="175">
        <f>ROUND(E470*H470,2)</f>
        <v>0</v>
      </c>
      <c r="J470" s="174"/>
      <c r="K470" s="175">
        <f>ROUND(E470*J470,2)</f>
        <v>0</v>
      </c>
      <c r="L470" s="175">
        <v>21</v>
      </c>
      <c r="M470" s="175">
        <f>G470*(1+L470/100)</f>
        <v>0</v>
      </c>
      <c r="N470" s="163">
        <v>0</v>
      </c>
      <c r="O470" s="163">
        <f>ROUND(E470*N470,5)</f>
        <v>0</v>
      </c>
      <c r="P470" s="163">
        <v>1.75E-3</v>
      </c>
      <c r="Q470" s="163">
        <f>ROUND(E470*P470,5)</f>
        <v>2.1180000000000001E-2</v>
      </c>
      <c r="R470" s="163"/>
      <c r="S470" s="163"/>
      <c r="T470" s="164">
        <v>0.16500000000000001</v>
      </c>
      <c r="U470" s="163">
        <f>ROUND(E470*T470,2)</f>
        <v>2</v>
      </c>
      <c r="V470" s="153"/>
      <c r="W470" s="153"/>
      <c r="X470" s="153"/>
      <c r="Y470" s="153"/>
      <c r="Z470" s="153"/>
      <c r="AA470" s="153"/>
      <c r="AB470" s="153"/>
      <c r="AC470" s="153"/>
      <c r="AD470" s="153"/>
      <c r="AE470" s="153" t="s">
        <v>142</v>
      </c>
      <c r="AF470" s="153"/>
      <c r="AG470" s="153"/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  <c r="BF470" s="153"/>
      <c r="BG470" s="153"/>
      <c r="BH470" s="153"/>
    </row>
    <row r="471" spans="1:60" outlineLevel="1" x14ac:dyDescent="0.2">
      <c r="A471" s="154"/>
      <c r="B471" s="160"/>
      <c r="C471" s="198" t="s">
        <v>545</v>
      </c>
      <c r="D471" s="165"/>
      <c r="E471" s="171">
        <v>12.1</v>
      </c>
      <c r="F471" s="175"/>
      <c r="G471" s="175"/>
      <c r="H471" s="175"/>
      <c r="I471" s="175"/>
      <c r="J471" s="175"/>
      <c r="K471" s="175"/>
      <c r="L471" s="175"/>
      <c r="M471" s="175"/>
      <c r="N471" s="163"/>
      <c r="O471" s="163"/>
      <c r="P471" s="163"/>
      <c r="Q471" s="163"/>
      <c r="R471" s="163"/>
      <c r="S471" s="163"/>
      <c r="T471" s="164"/>
      <c r="U471" s="163"/>
      <c r="V471" s="153"/>
      <c r="W471" s="153"/>
      <c r="X471" s="153"/>
      <c r="Y471" s="153"/>
      <c r="Z471" s="153"/>
      <c r="AA471" s="153"/>
      <c r="AB471" s="153"/>
      <c r="AC471" s="153"/>
      <c r="AD471" s="153"/>
      <c r="AE471" s="153" t="s">
        <v>144</v>
      </c>
      <c r="AF471" s="153">
        <v>0</v>
      </c>
      <c r="AG471" s="153"/>
      <c r="AH471" s="153"/>
      <c r="AI471" s="153"/>
      <c r="AJ471" s="153"/>
      <c r="AK471" s="153"/>
      <c r="AL471" s="153"/>
      <c r="AM471" s="153"/>
      <c r="AN471" s="153"/>
      <c r="AO471" s="153"/>
      <c r="AP471" s="153"/>
      <c r="AQ471" s="153"/>
      <c r="AR471" s="153"/>
      <c r="AS471" s="153"/>
      <c r="AT471" s="153"/>
      <c r="AU471" s="153"/>
      <c r="AV471" s="153"/>
      <c r="AW471" s="153"/>
      <c r="AX471" s="153"/>
      <c r="AY471" s="153"/>
      <c r="AZ471" s="153"/>
      <c r="BA471" s="153"/>
      <c r="BB471" s="153"/>
      <c r="BC471" s="153"/>
      <c r="BD471" s="153"/>
      <c r="BE471" s="153"/>
      <c r="BF471" s="153"/>
      <c r="BG471" s="153"/>
      <c r="BH471" s="153"/>
    </row>
    <row r="472" spans="1:60" outlineLevel="1" x14ac:dyDescent="0.2">
      <c r="A472" s="154"/>
      <c r="B472" s="160"/>
      <c r="C472" s="200" t="s">
        <v>257</v>
      </c>
      <c r="D472" s="169"/>
      <c r="E472" s="173">
        <v>12.1</v>
      </c>
      <c r="F472" s="175"/>
      <c r="G472" s="175"/>
      <c r="H472" s="175"/>
      <c r="I472" s="175"/>
      <c r="J472" s="175"/>
      <c r="K472" s="175"/>
      <c r="L472" s="175"/>
      <c r="M472" s="175"/>
      <c r="N472" s="163"/>
      <c r="O472" s="163"/>
      <c r="P472" s="163"/>
      <c r="Q472" s="163"/>
      <c r="R472" s="163"/>
      <c r="S472" s="163"/>
      <c r="T472" s="164"/>
      <c r="U472" s="163"/>
      <c r="V472" s="153"/>
      <c r="W472" s="153"/>
      <c r="X472" s="153"/>
      <c r="Y472" s="153"/>
      <c r="Z472" s="153"/>
      <c r="AA472" s="153"/>
      <c r="AB472" s="153"/>
      <c r="AC472" s="153"/>
      <c r="AD472" s="153"/>
      <c r="AE472" s="153" t="s">
        <v>144</v>
      </c>
      <c r="AF472" s="153">
        <v>1</v>
      </c>
      <c r="AG472" s="153"/>
      <c r="AH472" s="153"/>
      <c r="AI472" s="153"/>
      <c r="AJ472" s="153"/>
      <c r="AK472" s="153"/>
      <c r="AL472" s="153"/>
      <c r="AM472" s="153"/>
      <c r="AN472" s="153"/>
      <c r="AO472" s="153"/>
      <c r="AP472" s="153"/>
      <c r="AQ472" s="153"/>
      <c r="AR472" s="153"/>
      <c r="AS472" s="153"/>
      <c r="AT472" s="153"/>
      <c r="AU472" s="153"/>
      <c r="AV472" s="153"/>
      <c r="AW472" s="153"/>
      <c r="AX472" s="153"/>
      <c r="AY472" s="153"/>
      <c r="AZ472" s="153"/>
      <c r="BA472" s="153"/>
      <c r="BB472" s="153"/>
      <c r="BC472" s="153"/>
      <c r="BD472" s="153"/>
      <c r="BE472" s="153"/>
      <c r="BF472" s="153"/>
      <c r="BG472" s="153"/>
      <c r="BH472" s="153"/>
    </row>
    <row r="473" spans="1:60" outlineLevel="1" x14ac:dyDescent="0.2">
      <c r="A473" s="154">
        <v>82</v>
      </c>
      <c r="B473" s="160" t="s">
        <v>510</v>
      </c>
      <c r="C473" s="197" t="s">
        <v>548</v>
      </c>
      <c r="D473" s="162" t="s">
        <v>187</v>
      </c>
      <c r="E473" s="170">
        <v>1.29</v>
      </c>
      <c r="F473" s="174"/>
      <c r="G473" s="175">
        <f>ROUND(E473*F473,2)</f>
        <v>0</v>
      </c>
      <c r="H473" s="174"/>
      <c r="I473" s="175">
        <f>ROUND(E473*H473,2)</f>
        <v>0</v>
      </c>
      <c r="J473" s="174"/>
      <c r="K473" s="175">
        <f>ROUND(E473*J473,2)</f>
        <v>0</v>
      </c>
      <c r="L473" s="175">
        <v>21</v>
      </c>
      <c r="M473" s="175">
        <f>G473*(1+L473/100)</f>
        <v>0</v>
      </c>
      <c r="N473" s="163">
        <v>0</v>
      </c>
      <c r="O473" s="163">
        <f>ROUND(E473*N473,5)</f>
        <v>0</v>
      </c>
      <c r="P473" s="163">
        <v>2.4</v>
      </c>
      <c r="Q473" s="163">
        <f>ROUND(E473*P473,5)</f>
        <v>3.0960000000000001</v>
      </c>
      <c r="R473" s="163"/>
      <c r="S473" s="163"/>
      <c r="T473" s="164">
        <v>13.301</v>
      </c>
      <c r="U473" s="163">
        <f>ROUND(E473*T473,2)</f>
        <v>17.16</v>
      </c>
      <c r="V473" s="153"/>
      <c r="W473" s="153"/>
      <c r="X473" s="153"/>
      <c r="Y473" s="153"/>
      <c r="Z473" s="153"/>
      <c r="AA473" s="153"/>
      <c r="AB473" s="153"/>
      <c r="AC473" s="153"/>
      <c r="AD473" s="153"/>
      <c r="AE473" s="153" t="s">
        <v>142</v>
      </c>
      <c r="AF473" s="153"/>
      <c r="AG473" s="153"/>
      <c r="AH473" s="153"/>
      <c r="AI473" s="153"/>
      <c r="AJ473" s="153"/>
      <c r="AK473" s="153"/>
      <c r="AL473" s="153"/>
      <c r="AM473" s="153"/>
      <c r="AN473" s="153"/>
      <c r="AO473" s="153"/>
      <c r="AP473" s="153"/>
      <c r="AQ473" s="153"/>
      <c r="AR473" s="153"/>
      <c r="AS473" s="153"/>
      <c r="AT473" s="153"/>
      <c r="AU473" s="153"/>
      <c r="AV473" s="153"/>
      <c r="AW473" s="153"/>
      <c r="AX473" s="153"/>
      <c r="AY473" s="153"/>
      <c r="AZ473" s="153"/>
      <c r="BA473" s="153"/>
      <c r="BB473" s="153"/>
      <c r="BC473" s="153"/>
      <c r="BD473" s="153"/>
      <c r="BE473" s="153"/>
      <c r="BF473" s="153"/>
      <c r="BG473" s="153"/>
      <c r="BH473" s="153"/>
    </row>
    <row r="474" spans="1:60" outlineLevel="1" x14ac:dyDescent="0.2">
      <c r="A474" s="154"/>
      <c r="B474" s="160"/>
      <c r="C474" s="198" t="s">
        <v>549</v>
      </c>
      <c r="D474" s="165"/>
      <c r="E474" s="171"/>
      <c r="F474" s="175"/>
      <c r="G474" s="175"/>
      <c r="H474" s="175"/>
      <c r="I474" s="175"/>
      <c r="J474" s="175"/>
      <c r="K474" s="175"/>
      <c r="L474" s="175"/>
      <c r="M474" s="175"/>
      <c r="N474" s="163"/>
      <c r="O474" s="163"/>
      <c r="P474" s="163"/>
      <c r="Q474" s="163"/>
      <c r="R474" s="163"/>
      <c r="S474" s="163"/>
      <c r="T474" s="164"/>
      <c r="U474" s="163"/>
      <c r="V474" s="153"/>
      <c r="W474" s="153"/>
      <c r="X474" s="153"/>
      <c r="Y474" s="153"/>
      <c r="Z474" s="153"/>
      <c r="AA474" s="153"/>
      <c r="AB474" s="153"/>
      <c r="AC474" s="153"/>
      <c r="AD474" s="153"/>
      <c r="AE474" s="153" t="s">
        <v>144</v>
      </c>
      <c r="AF474" s="153">
        <v>0</v>
      </c>
      <c r="AG474" s="153"/>
      <c r="AH474" s="153"/>
      <c r="AI474" s="153"/>
      <c r="AJ474" s="153"/>
      <c r="AK474" s="153"/>
      <c r="AL474" s="153"/>
      <c r="AM474" s="153"/>
      <c r="AN474" s="153"/>
      <c r="AO474" s="153"/>
      <c r="AP474" s="153"/>
      <c r="AQ474" s="153"/>
      <c r="AR474" s="153"/>
      <c r="AS474" s="153"/>
      <c r="AT474" s="153"/>
      <c r="AU474" s="153"/>
      <c r="AV474" s="153"/>
      <c r="AW474" s="153"/>
      <c r="AX474" s="153"/>
      <c r="AY474" s="153"/>
      <c r="AZ474" s="153"/>
      <c r="BA474" s="153"/>
      <c r="BB474" s="153"/>
      <c r="BC474" s="153"/>
      <c r="BD474" s="153"/>
      <c r="BE474" s="153"/>
      <c r="BF474" s="153"/>
      <c r="BG474" s="153"/>
      <c r="BH474" s="153"/>
    </row>
    <row r="475" spans="1:60" outlineLevel="1" x14ac:dyDescent="0.2">
      <c r="A475" s="154"/>
      <c r="B475" s="160"/>
      <c r="C475" s="198" t="s">
        <v>550</v>
      </c>
      <c r="D475" s="165"/>
      <c r="E475" s="171">
        <v>0.64</v>
      </c>
      <c r="F475" s="175"/>
      <c r="G475" s="175"/>
      <c r="H475" s="175"/>
      <c r="I475" s="175"/>
      <c r="J475" s="175"/>
      <c r="K475" s="175"/>
      <c r="L475" s="175"/>
      <c r="M475" s="175"/>
      <c r="N475" s="163"/>
      <c r="O475" s="163"/>
      <c r="P475" s="163"/>
      <c r="Q475" s="163"/>
      <c r="R475" s="163"/>
      <c r="S475" s="163"/>
      <c r="T475" s="164"/>
      <c r="U475" s="163"/>
      <c r="V475" s="153"/>
      <c r="W475" s="153"/>
      <c r="X475" s="153"/>
      <c r="Y475" s="153"/>
      <c r="Z475" s="153"/>
      <c r="AA475" s="153"/>
      <c r="AB475" s="153"/>
      <c r="AC475" s="153"/>
      <c r="AD475" s="153"/>
      <c r="AE475" s="153" t="s">
        <v>144</v>
      </c>
      <c r="AF475" s="153">
        <v>0</v>
      </c>
      <c r="AG475" s="153"/>
      <c r="AH475" s="153"/>
      <c r="AI475" s="153"/>
      <c r="AJ475" s="153"/>
      <c r="AK475" s="153"/>
      <c r="AL475" s="153"/>
      <c r="AM475" s="153"/>
      <c r="AN475" s="153"/>
      <c r="AO475" s="153"/>
      <c r="AP475" s="153"/>
      <c r="AQ475" s="153"/>
      <c r="AR475" s="153"/>
      <c r="AS475" s="153"/>
      <c r="AT475" s="153"/>
      <c r="AU475" s="153"/>
      <c r="AV475" s="153"/>
      <c r="AW475" s="153"/>
      <c r="AX475" s="153"/>
      <c r="AY475" s="153"/>
      <c r="AZ475" s="153"/>
      <c r="BA475" s="153"/>
      <c r="BB475" s="153"/>
      <c r="BC475" s="153"/>
      <c r="BD475" s="153"/>
      <c r="BE475" s="153"/>
      <c r="BF475" s="153"/>
      <c r="BG475" s="153"/>
      <c r="BH475" s="153"/>
    </row>
    <row r="476" spans="1:60" outlineLevel="1" x14ac:dyDescent="0.2">
      <c r="A476" s="154"/>
      <c r="B476" s="160"/>
      <c r="C476" s="198" t="s">
        <v>551</v>
      </c>
      <c r="D476" s="165"/>
      <c r="E476" s="171">
        <v>0.65</v>
      </c>
      <c r="F476" s="175"/>
      <c r="G476" s="175"/>
      <c r="H476" s="175"/>
      <c r="I476" s="175"/>
      <c r="J476" s="175"/>
      <c r="K476" s="175"/>
      <c r="L476" s="175"/>
      <c r="M476" s="175"/>
      <c r="N476" s="163"/>
      <c r="O476" s="163"/>
      <c r="P476" s="163"/>
      <c r="Q476" s="163"/>
      <c r="R476" s="163"/>
      <c r="S476" s="163"/>
      <c r="T476" s="164"/>
      <c r="U476" s="163"/>
      <c r="V476" s="153"/>
      <c r="W476" s="153"/>
      <c r="X476" s="153"/>
      <c r="Y476" s="153"/>
      <c r="Z476" s="153"/>
      <c r="AA476" s="153"/>
      <c r="AB476" s="153"/>
      <c r="AC476" s="153"/>
      <c r="AD476" s="153"/>
      <c r="AE476" s="153" t="s">
        <v>144</v>
      </c>
      <c r="AF476" s="153">
        <v>0</v>
      </c>
      <c r="AG476" s="153"/>
      <c r="AH476" s="153"/>
      <c r="AI476" s="153"/>
      <c r="AJ476" s="153"/>
      <c r="AK476" s="153"/>
      <c r="AL476" s="153"/>
      <c r="AM476" s="153"/>
      <c r="AN476" s="153"/>
      <c r="AO476" s="153"/>
      <c r="AP476" s="153"/>
      <c r="AQ476" s="153"/>
      <c r="AR476" s="153"/>
      <c r="AS476" s="153"/>
      <c r="AT476" s="153"/>
      <c r="AU476" s="153"/>
      <c r="AV476" s="153"/>
      <c r="AW476" s="153"/>
      <c r="AX476" s="153"/>
      <c r="AY476" s="153"/>
      <c r="AZ476" s="153"/>
      <c r="BA476" s="153"/>
      <c r="BB476" s="153"/>
      <c r="BC476" s="153"/>
      <c r="BD476" s="153"/>
      <c r="BE476" s="153"/>
      <c r="BF476" s="153"/>
      <c r="BG476" s="153"/>
      <c r="BH476" s="153"/>
    </row>
    <row r="477" spans="1:60" ht="22.5" outlineLevel="1" x14ac:dyDescent="0.2">
      <c r="A477" s="154">
        <v>83</v>
      </c>
      <c r="B477" s="160" t="s">
        <v>552</v>
      </c>
      <c r="C477" s="197" t="s">
        <v>553</v>
      </c>
      <c r="D477" s="162" t="s">
        <v>212</v>
      </c>
      <c r="E477" s="170">
        <v>51.22</v>
      </c>
      <c r="F477" s="174"/>
      <c r="G477" s="175">
        <f>ROUND(E477*F477,2)</f>
        <v>0</v>
      </c>
      <c r="H477" s="174"/>
      <c r="I477" s="175">
        <f>ROUND(E477*H477,2)</f>
        <v>0</v>
      </c>
      <c r="J477" s="174"/>
      <c r="K477" s="175">
        <f>ROUND(E477*J477,2)</f>
        <v>0</v>
      </c>
      <c r="L477" s="175">
        <v>21</v>
      </c>
      <c r="M477" s="175">
        <f>G477*(1+L477/100)</f>
        <v>0</v>
      </c>
      <c r="N477" s="163">
        <v>0</v>
      </c>
      <c r="O477" s="163">
        <f>ROUND(E477*N477,5)</f>
        <v>0</v>
      </c>
      <c r="P477" s="163">
        <v>1E-3</v>
      </c>
      <c r="Q477" s="163">
        <f>ROUND(E477*P477,5)</f>
        <v>5.1220000000000002E-2</v>
      </c>
      <c r="R477" s="163"/>
      <c r="S477" s="163"/>
      <c r="T477" s="164">
        <v>0.128</v>
      </c>
      <c r="U477" s="163">
        <f>ROUND(E477*T477,2)</f>
        <v>6.56</v>
      </c>
      <c r="V477" s="153"/>
      <c r="W477" s="153"/>
      <c r="X477" s="153"/>
      <c r="Y477" s="153"/>
      <c r="Z477" s="153"/>
      <c r="AA477" s="153"/>
      <c r="AB477" s="153"/>
      <c r="AC477" s="153"/>
      <c r="AD477" s="153"/>
      <c r="AE477" s="153" t="s">
        <v>142</v>
      </c>
      <c r="AF477" s="153"/>
      <c r="AG477" s="153"/>
      <c r="AH477" s="153"/>
      <c r="AI477" s="153"/>
      <c r="AJ477" s="153"/>
      <c r="AK477" s="153"/>
      <c r="AL477" s="153"/>
      <c r="AM477" s="153"/>
      <c r="AN477" s="153"/>
      <c r="AO477" s="153"/>
      <c r="AP477" s="153"/>
      <c r="AQ477" s="153"/>
      <c r="AR477" s="153"/>
      <c r="AS477" s="153"/>
      <c r="AT477" s="153"/>
      <c r="AU477" s="153"/>
      <c r="AV477" s="153"/>
      <c r="AW477" s="153"/>
      <c r="AX477" s="153"/>
      <c r="AY477" s="153"/>
      <c r="AZ477" s="153"/>
      <c r="BA477" s="153"/>
      <c r="BB477" s="153"/>
      <c r="BC477" s="153"/>
      <c r="BD477" s="153"/>
      <c r="BE477" s="153"/>
      <c r="BF477" s="153"/>
      <c r="BG477" s="153"/>
      <c r="BH477" s="153"/>
    </row>
    <row r="478" spans="1:60" outlineLevel="1" x14ac:dyDescent="0.2">
      <c r="A478" s="154">
        <v>84</v>
      </c>
      <c r="B478" s="160" t="s">
        <v>554</v>
      </c>
      <c r="C478" s="197" t="s">
        <v>555</v>
      </c>
      <c r="D478" s="162" t="s">
        <v>556</v>
      </c>
      <c r="E478" s="170">
        <v>70</v>
      </c>
      <c r="F478" s="174"/>
      <c r="G478" s="175">
        <f>ROUND(E478*F478,2)</f>
        <v>0</v>
      </c>
      <c r="H478" s="174"/>
      <c r="I478" s="175">
        <f>ROUND(E478*H478,2)</f>
        <v>0</v>
      </c>
      <c r="J478" s="174"/>
      <c r="K478" s="175">
        <f>ROUND(E478*J478,2)</f>
        <v>0</v>
      </c>
      <c r="L478" s="175">
        <v>21</v>
      </c>
      <c r="M478" s="175">
        <f>G478*(1+L478/100)</f>
        <v>0</v>
      </c>
      <c r="N478" s="163">
        <v>5.0000000000000002E-5</v>
      </c>
      <c r="O478" s="163">
        <f>ROUND(E478*N478,5)</f>
        <v>3.5000000000000001E-3</v>
      </c>
      <c r="P478" s="163">
        <v>1E-3</v>
      </c>
      <c r="Q478" s="163">
        <f>ROUND(E478*P478,5)</f>
        <v>7.0000000000000007E-2</v>
      </c>
      <c r="R478" s="163"/>
      <c r="S478" s="163"/>
      <c r="T478" s="164">
        <v>9.7000000000000003E-2</v>
      </c>
      <c r="U478" s="163">
        <f>ROUND(E478*T478,2)</f>
        <v>6.79</v>
      </c>
      <c r="V478" s="153"/>
      <c r="W478" s="153"/>
      <c r="X478" s="153"/>
      <c r="Y478" s="153"/>
      <c r="Z478" s="153"/>
      <c r="AA478" s="153"/>
      <c r="AB478" s="153"/>
      <c r="AC478" s="153"/>
      <c r="AD478" s="153"/>
      <c r="AE478" s="153" t="s">
        <v>142</v>
      </c>
      <c r="AF478" s="153"/>
      <c r="AG478" s="153"/>
      <c r="AH478" s="153"/>
      <c r="AI478" s="153"/>
      <c r="AJ478" s="153"/>
      <c r="AK478" s="153"/>
      <c r="AL478" s="153"/>
      <c r="AM478" s="153"/>
      <c r="AN478" s="153"/>
      <c r="AO478" s="153"/>
      <c r="AP478" s="153"/>
      <c r="AQ478" s="153"/>
      <c r="AR478" s="153"/>
      <c r="AS478" s="153"/>
      <c r="AT478" s="153"/>
      <c r="AU478" s="153"/>
      <c r="AV478" s="153"/>
      <c r="AW478" s="153"/>
      <c r="AX478" s="153"/>
      <c r="AY478" s="153"/>
      <c r="AZ478" s="153"/>
      <c r="BA478" s="153"/>
      <c r="BB478" s="153"/>
      <c r="BC478" s="153"/>
      <c r="BD478" s="153"/>
      <c r="BE478" s="153"/>
      <c r="BF478" s="153"/>
      <c r="BG478" s="153"/>
      <c r="BH478" s="153"/>
    </row>
    <row r="479" spans="1:60" outlineLevel="1" x14ac:dyDescent="0.2">
      <c r="A479" s="154"/>
      <c r="B479" s="160"/>
      <c r="C479" s="198" t="s">
        <v>557</v>
      </c>
      <c r="D479" s="165"/>
      <c r="E479" s="171">
        <v>70</v>
      </c>
      <c r="F479" s="175"/>
      <c r="G479" s="175"/>
      <c r="H479" s="175"/>
      <c r="I479" s="175"/>
      <c r="J479" s="175"/>
      <c r="K479" s="175"/>
      <c r="L479" s="175"/>
      <c r="M479" s="175"/>
      <c r="N479" s="163"/>
      <c r="O479" s="163"/>
      <c r="P479" s="163"/>
      <c r="Q479" s="163"/>
      <c r="R479" s="163"/>
      <c r="S479" s="163"/>
      <c r="T479" s="164"/>
      <c r="U479" s="163"/>
      <c r="V479" s="153"/>
      <c r="W479" s="153"/>
      <c r="X479" s="153"/>
      <c r="Y479" s="153"/>
      <c r="Z479" s="153"/>
      <c r="AA479" s="153"/>
      <c r="AB479" s="153"/>
      <c r="AC479" s="153"/>
      <c r="AD479" s="153"/>
      <c r="AE479" s="153" t="s">
        <v>144</v>
      </c>
      <c r="AF479" s="153">
        <v>0</v>
      </c>
      <c r="AG479" s="153"/>
      <c r="AH479" s="153"/>
      <c r="AI479" s="153"/>
      <c r="AJ479" s="153"/>
      <c r="AK479" s="153"/>
      <c r="AL479" s="153"/>
      <c r="AM479" s="153"/>
      <c r="AN479" s="153"/>
      <c r="AO479" s="153"/>
      <c r="AP479" s="153"/>
      <c r="AQ479" s="153"/>
      <c r="AR479" s="153"/>
      <c r="AS479" s="153"/>
      <c r="AT479" s="153"/>
      <c r="AU479" s="153"/>
      <c r="AV479" s="153"/>
      <c r="AW479" s="153"/>
      <c r="AX479" s="153"/>
      <c r="AY479" s="153"/>
      <c r="AZ479" s="153"/>
      <c r="BA479" s="153"/>
      <c r="BB479" s="153"/>
      <c r="BC479" s="153"/>
      <c r="BD479" s="153"/>
      <c r="BE479" s="153"/>
      <c r="BF479" s="153"/>
      <c r="BG479" s="153"/>
      <c r="BH479" s="153"/>
    </row>
    <row r="480" spans="1:60" x14ac:dyDescent="0.2">
      <c r="A480" s="155" t="s">
        <v>139</v>
      </c>
      <c r="B480" s="161" t="s">
        <v>86</v>
      </c>
      <c r="C480" s="199" t="s">
        <v>87</v>
      </c>
      <c r="D480" s="166"/>
      <c r="E480" s="172"/>
      <c r="F480" s="176"/>
      <c r="G480" s="176">
        <f>SUMIF(AE481:AE481,"&lt;&gt;NOR",G481:G481)</f>
        <v>0</v>
      </c>
      <c r="H480" s="176"/>
      <c r="I480" s="176">
        <f>SUM(I481:I481)</f>
        <v>0</v>
      </c>
      <c r="J480" s="176"/>
      <c r="K480" s="176">
        <f>SUM(K481:K481)</f>
        <v>0</v>
      </c>
      <c r="L480" s="176"/>
      <c r="M480" s="176">
        <f>SUM(M481:M481)</f>
        <v>0</v>
      </c>
      <c r="N480" s="167"/>
      <c r="O480" s="167">
        <f>SUM(O481:O481)</f>
        <v>0</v>
      </c>
      <c r="P480" s="167"/>
      <c r="Q480" s="167">
        <f>SUM(Q481:Q481)</f>
        <v>0</v>
      </c>
      <c r="R480" s="167"/>
      <c r="S480" s="167"/>
      <c r="T480" s="168"/>
      <c r="U480" s="167">
        <f>SUM(U481:U481)</f>
        <v>229.36</v>
      </c>
      <c r="AE480" t="s">
        <v>140</v>
      </c>
    </row>
    <row r="481" spans="1:60" outlineLevel="1" x14ac:dyDescent="0.2">
      <c r="A481" s="154">
        <v>85</v>
      </c>
      <c r="B481" s="160" t="s">
        <v>558</v>
      </c>
      <c r="C481" s="197" t="s">
        <v>559</v>
      </c>
      <c r="D481" s="162" t="s">
        <v>239</v>
      </c>
      <c r="E481" s="170">
        <v>244.39</v>
      </c>
      <c r="F481" s="174"/>
      <c r="G481" s="175">
        <f>ROUND(E481*F481,2)</f>
        <v>0</v>
      </c>
      <c r="H481" s="174"/>
      <c r="I481" s="175">
        <f>ROUND(E481*H481,2)</f>
        <v>0</v>
      </c>
      <c r="J481" s="174"/>
      <c r="K481" s="175">
        <f>ROUND(E481*J481,2)</f>
        <v>0</v>
      </c>
      <c r="L481" s="175">
        <v>21</v>
      </c>
      <c r="M481" s="175">
        <f>G481*(1+L481/100)</f>
        <v>0</v>
      </c>
      <c r="N481" s="163">
        <v>0</v>
      </c>
      <c r="O481" s="163">
        <f>ROUND(E481*N481,5)</f>
        <v>0</v>
      </c>
      <c r="P481" s="163">
        <v>0</v>
      </c>
      <c r="Q481" s="163">
        <f>ROUND(E481*P481,5)</f>
        <v>0</v>
      </c>
      <c r="R481" s="163"/>
      <c r="S481" s="163"/>
      <c r="T481" s="164">
        <v>0.9385</v>
      </c>
      <c r="U481" s="163">
        <f>ROUND(E481*T481,2)</f>
        <v>229.36</v>
      </c>
      <c r="V481" s="153"/>
      <c r="W481" s="153"/>
      <c r="X481" s="153"/>
      <c r="Y481" s="153"/>
      <c r="Z481" s="153"/>
      <c r="AA481" s="153"/>
      <c r="AB481" s="153"/>
      <c r="AC481" s="153"/>
      <c r="AD481" s="153"/>
      <c r="AE481" s="153" t="s">
        <v>142</v>
      </c>
      <c r="AF481" s="153"/>
      <c r="AG481" s="153"/>
      <c r="AH481" s="153"/>
      <c r="AI481" s="153"/>
      <c r="AJ481" s="153"/>
      <c r="AK481" s="153"/>
      <c r="AL481" s="153"/>
      <c r="AM481" s="153"/>
      <c r="AN481" s="153"/>
      <c r="AO481" s="153"/>
      <c r="AP481" s="153"/>
      <c r="AQ481" s="153"/>
      <c r="AR481" s="153"/>
      <c r="AS481" s="153"/>
      <c r="AT481" s="153"/>
      <c r="AU481" s="153"/>
      <c r="AV481" s="153"/>
      <c r="AW481" s="153"/>
      <c r="AX481" s="153"/>
      <c r="AY481" s="153"/>
      <c r="AZ481" s="153"/>
      <c r="BA481" s="153"/>
      <c r="BB481" s="153"/>
      <c r="BC481" s="153"/>
      <c r="BD481" s="153"/>
      <c r="BE481" s="153"/>
      <c r="BF481" s="153"/>
      <c r="BG481" s="153"/>
      <c r="BH481" s="153"/>
    </row>
    <row r="482" spans="1:60" x14ac:dyDescent="0.2">
      <c r="A482" s="155" t="s">
        <v>139</v>
      </c>
      <c r="B482" s="161" t="s">
        <v>88</v>
      </c>
      <c r="C482" s="199" t="s">
        <v>89</v>
      </c>
      <c r="D482" s="166"/>
      <c r="E482" s="172"/>
      <c r="F482" s="176"/>
      <c r="G482" s="176">
        <f>SUMIF(AE483:AE494,"&lt;&gt;NOR",G483:G494)</f>
        <v>0</v>
      </c>
      <c r="H482" s="176"/>
      <c r="I482" s="176">
        <f>SUM(I483:I494)</f>
        <v>0</v>
      </c>
      <c r="J482" s="176"/>
      <c r="K482" s="176">
        <f>SUM(K483:K494)</f>
        <v>0</v>
      </c>
      <c r="L482" s="176"/>
      <c r="M482" s="176">
        <f>SUM(M483:M494)</f>
        <v>0</v>
      </c>
      <c r="N482" s="167"/>
      <c r="O482" s="167">
        <f>SUM(O483:O494)</f>
        <v>0</v>
      </c>
      <c r="P482" s="167"/>
      <c r="Q482" s="167">
        <f>SUM(Q483:Q494)</f>
        <v>0</v>
      </c>
      <c r="R482" s="167"/>
      <c r="S482" s="167"/>
      <c r="T482" s="168"/>
      <c r="U482" s="167">
        <f>SUM(U483:U494)</f>
        <v>403.65</v>
      </c>
      <c r="AE482" t="s">
        <v>140</v>
      </c>
    </row>
    <row r="483" spans="1:60" outlineLevel="1" x14ac:dyDescent="0.2">
      <c r="A483" s="154">
        <v>86</v>
      </c>
      <c r="B483" s="160" t="s">
        <v>560</v>
      </c>
      <c r="C483" s="197" t="s">
        <v>561</v>
      </c>
      <c r="D483" s="162" t="s">
        <v>331</v>
      </c>
      <c r="E483" s="170">
        <v>1</v>
      </c>
      <c r="F483" s="174"/>
      <c r="G483" s="175">
        <f>ROUND(E483*F483,2)</f>
        <v>0</v>
      </c>
      <c r="H483" s="174"/>
      <c r="I483" s="175">
        <f>ROUND(E483*H483,2)</f>
        <v>0</v>
      </c>
      <c r="J483" s="174"/>
      <c r="K483" s="175">
        <f>ROUND(E483*J483,2)</f>
        <v>0</v>
      </c>
      <c r="L483" s="175">
        <v>21</v>
      </c>
      <c r="M483" s="175">
        <f>G483*(1+L483/100)</f>
        <v>0</v>
      </c>
      <c r="N483" s="163">
        <v>0</v>
      </c>
      <c r="O483" s="163">
        <f>ROUND(E483*N483,5)</f>
        <v>0</v>
      </c>
      <c r="P483" s="163">
        <v>0</v>
      </c>
      <c r="Q483" s="163">
        <f>ROUND(E483*P483,5)</f>
        <v>0</v>
      </c>
      <c r="R483" s="163"/>
      <c r="S483" s="163"/>
      <c r="T483" s="164">
        <v>8.84</v>
      </c>
      <c r="U483" s="163">
        <f>ROUND(E483*T483,2)</f>
        <v>8.84</v>
      </c>
      <c r="V483" s="153"/>
      <c r="W483" s="153"/>
      <c r="X483" s="153"/>
      <c r="Y483" s="153"/>
      <c r="Z483" s="153"/>
      <c r="AA483" s="153"/>
      <c r="AB483" s="153"/>
      <c r="AC483" s="153"/>
      <c r="AD483" s="153"/>
      <c r="AE483" s="153" t="s">
        <v>142</v>
      </c>
      <c r="AF483" s="153"/>
      <c r="AG483" s="153"/>
      <c r="AH483" s="153"/>
      <c r="AI483" s="153"/>
      <c r="AJ483" s="153"/>
      <c r="AK483" s="153"/>
      <c r="AL483" s="153"/>
      <c r="AM483" s="153"/>
      <c r="AN483" s="153"/>
      <c r="AO483" s="153"/>
      <c r="AP483" s="153"/>
      <c r="AQ483" s="153"/>
      <c r="AR483" s="153"/>
      <c r="AS483" s="153"/>
      <c r="AT483" s="153"/>
      <c r="AU483" s="153"/>
      <c r="AV483" s="153"/>
      <c r="AW483" s="153"/>
      <c r="AX483" s="153"/>
      <c r="AY483" s="153"/>
      <c r="AZ483" s="153"/>
      <c r="BA483" s="153"/>
      <c r="BB483" s="153"/>
      <c r="BC483" s="153"/>
      <c r="BD483" s="153"/>
      <c r="BE483" s="153"/>
      <c r="BF483" s="153"/>
      <c r="BG483" s="153"/>
      <c r="BH483" s="153"/>
    </row>
    <row r="484" spans="1:60" outlineLevel="1" x14ac:dyDescent="0.2">
      <c r="A484" s="154">
        <v>87</v>
      </c>
      <c r="B484" s="160" t="s">
        <v>562</v>
      </c>
      <c r="C484" s="197" t="s">
        <v>563</v>
      </c>
      <c r="D484" s="162" t="s">
        <v>564</v>
      </c>
      <c r="E484" s="170">
        <v>150</v>
      </c>
      <c r="F484" s="174"/>
      <c r="G484" s="175">
        <f>ROUND(E484*F484,2)</f>
        <v>0</v>
      </c>
      <c r="H484" s="174"/>
      <c r="I484" s="175">
        <f>ROUND(E484*H484,2)</f>
        <v>0</v>
      </c>
      <c r="J484" s="174"/>
      <c r="K484" s="175">
        <f>ROUND(E484*J484,2)</f>
        <v>0</v>
      </c>
      <c r="L484" s="175">
        <v>21</v>
      </c>
      <c r="M484" s="175">
        <f>G484*(1+L484/100)</f>
        <v>0</v>
      </c>
      <c r="N484" s="163">
        <v>0</v>
      </c>
      <c r="O484" s="163">
        <f>ROUND(E484*N484,5)</f>
        <v>0</v>
      </c>
      <c r="P484" s="163">
        <v>0</v>
      </c>
      <c r="Q484" s="163">
        <f>ROUND(E484*P484,5)</f>
        <v>0</v>
      </c>
      <c r="R484" s="163"/>
      <c r="S484" s="163"/>
      <c r="T484" s="164">
        <v>0</v>
      </c>
      <c r="U484" s="163">
        <f>ROUND(E484*T484,2)</f>
        <v>0</v>
      </c>
      <c r="V484" s="153"/>
      <c r="W484" s="153"/>
      <c r="X484" s="153"/>
      <c r="Y484" s="153"/>
      <c r="Z484" s="153"/>
      <c r="AA484" s="153"/>
      <c r="AB484" s="153"/>
      <c r="AC484" s="153"/>
      <c r="AD484" s="153"/>
      <c r="AE484" s="153" t="s">
        <v>142</v>
      </c>
      <c r="AF484" s="153"/>
      <c r="AG484" s="153"/>
      <c r="AH484" s="153"/>
      <c r="AI484" s="153"/>
      <c r="AJ484" s="153"/>
      <c r="AK484" s="153"/>
      <c r="AL484" s="153"/>
      <c r="AM484" s="153"/>
      <c r="AN484" s="153"/>
      <c r="AO484" s="153"/>
      <c r="AP484" s="153"/>
      <c r="AQ484" s="153"/>
      <c r="AR484" s="153"/>
      <c r="AS484" s="153"/>
      <c r="AT484" s="153"/>
      <c r="AU484" s="153"/>
      <c r="AV484" s="153"/>
      <c r="AW484" s="153"/>
      <c r="AX484" s="153"/>
      <c r="AY484" s="153"/>
      <c r="AZ484" s="153"/>
      <c r="BA484" s="153"/>
      <c r="BB484" s="153"/>
      <c r="BC484" s="153"/>
      <c r="BD484" s="153"/>
      <c r="BE484" s="153"/>
      <c r="BF484" s="153"/>
      <c r="BG484" s="153"/>
      <c r="BH484" s="153"/>
    </row>
    <row r="485" spans="1:60" outlineLevel="1" x14ac:dyDescent="0.2">
      <c r="A485" s="154"/>
      <c r="B485" s="160"/>
      <c r="C485" s="198" t="s">
        <v>565</v>
      </c>
      <c r="D485" s="165"/>
      <c r="E485" s="171">
        <v>150</v>
      </c>
      <c r="F485" s="175"/>
      <c r="G485" s="175"/>
      <c r="H485" s="175"/>
      <c r="I485" s="175"/>
      <c r="J485" s="175"/>
      <c r="K485" s="175"/>
      <c r="L485" s="175"/>
      <c r="M485" s="175"/>
      <c r="N485" s="163"/>
      <c r="O485" s="163"/>
      <c r="P485" s="163"/>
      <c r="Q485" s="163"/>
      <c r="R485" s="163"/>
      <c r="S485" s="163"/>
      <c r="T485" s="164"/>
      <c r="U485" s="163"/>
      <c r="V485" s="153"/>
      <c r="W485" s="153"/>
      <c r="X485" s="153"/>
      <c r="Y485" s="153"/>
      <c r="Z485" s="153"/>
      <c r="AA485" s="153"/>
      <c r="AB485" s="153"/>
      <c r="AC485" s="153"/>
      <c r="AD485" s="153"/>
      <c r="AE485" s="153" t="s">
        <v>144</v>
      </c>
      <c r="AF485" s="153">
        <v>0</v>
      </c>
      <c r="AG485" s="153"/>
      <c r="AH485" s="153"/>
      <c r="AI485" s="153"/>
      <c r="AJ485" s="153"/>
      <c r="AK485" s="153"/>
      <c r="AL485" s="153"/>
      <c r="AM485" s="153"/>
      <c r="AN485" s="153"/>
      <c r="AO485" s="153"/>
      <c r="AP485" s="153"/>
      <c r="AQ485" s="153"/>
      <c r="AR485" s="153"/>
      <c r="AS485" s="153"/>
      <c r="AT485" s="153"/>
      <c r="AU485" s="153"/>
      <c r="AV485" s="153"/>
      <c r="AW485" s="153"/>
      <c r="AX485" s="153"/>
      <c r="AY485" s="153"/>
      <c r="AZ485" s="153"/>
      <c r="BA485" s="153"/>
      <c r="BB485" s="153"/>
      <c r="BC485" s="153"/>
      <c r="BD485" s="153"/>
      <c r="BE485" s="153"/>
      <c r="BF485" s="153"/>
      <c r="BG485" s="153"/>
      <c r="BH485" s="153"/>
    </row>
    <row r="486" spans="1:60" outlineLevel="1" x14ac:dyDescent="0.2">
      <c r="A486" s="154">
        <v>88</v>
      </c>
      <c r="B486" s="160" t="s">
        <v>566</v>
      </c>
      <c r="C486" s="197" t="s">
        <v>567</v>
      </c>
      <c r="D486" s="162" t="s">
        <v>239</v>
      </c>
      <c r="E486" s="170">
        <v>59.75</v>
      </c>
      <c r="F486" s="174"/>
      <c r="G486" s="175">
        <f t="shared" ref="G486:G491" si="0">ROUND(E486*F486,2)</f>
        <v>0</v>
      </c>
      <c r="H486" s="174"/>
      <c r="I486" s="175">
        <f t="shared" ref="I486:I491" si="1">ROUND(E486*H486,2)</f>
        <v>0</v>
      </c>
      <c r="J486" s="174"/>
      <c r="K486" s="175">
        <f t="shared" ref="K486:K491" si="2">ROUND(E486*J486,2)</f>
        <v>0</v>
      </c>
      <c r="L486" s="175">
        <v>21</v>
      </c>
      <c r="M486" s="175">
        <f t="shared" ref="M486:M491" si="3">G486*(1+L486/100)</f>
        <v>0</v>
      </c>
      <c r="N486" s="163">
        <v>0</v>
      </c>
      <c r="O486" s="163">
        <f t="shared" ref="O486:O491" si="4">ROUND(E486*N486,5)</f>
        <v>0</v>
      </c>
      <c r="P486" s="163">
        <v>0</v>
      </c>
      <c r="Q486" s="163">
        <f t="shared" ref="Q486:Q491" si="5">ROUND(E486*P486,5)</f>
        <v>0</v>
      </c>
      <c r="R486" s="163"/>
      <c r="S486" s="163"/>
      <c r="T486" s="164">
        <v>0.55000000000000004</v>
      </c>
      <c r="U486" s="163">
        <f t="shared" ref="U486:U491" si="6">ROUND(E486*T486,2)</f>
        <v>32.86</v>
      </c>
      <c r="V486" s="153"/>
      <c r="W486" s="153"/>
      <c r="X486" s="153"/>
      <c r="Y486" s="153"/>
      <c r="Z486" s="153"/>
      <c r="AA486" s="153"/>
      <c r="AB486" s="153"/>
      <c r="AC486" s="153"/>
      <c r="AD486" s="153"/>
      <c r="AE486" s="153" t="s">
        <v>142</v>
      </c>
      <c r="AF486" s="153"/>
      <c r="AG486" s="153"/>
      <c r="AH486" s="153"/>
      <c r="AI486" s="153"/>
      <c r="AJ486" s="153"/>
      <c r="AK486" s="153"/>
      <c r="AL486" s="153"/>
      <c r="AM486" s="153"/>
      <c r="AN486" s="153"/>
      <c r="AO486" s="153"/>
      <c r="AP486" s="153"/>
      <c r="AQ486" s="153"/>
      <c r="AR486" s="153"/>
      <c r="AS486" s="153"/>
      <c r="AT486" s="153"/>
      <c r="AU486" s="153"/>
      <c r="AV486" s="153"/>
      <c r="AW486" s="153"/>
      <c r="AX486" s="153"/>
      <c r="AY486" s="153"/>
      <c r="AZ486" s="153"/>
      <c r="BA486" s="153"/>
      <c r="BB486" s="153"/>
      <c r="BC486" s="153"/>
      <c r="BD486" s="153"/>
      <c r="BE486" s="153"/>
      <c r="BF486" s="153"/>
      <c r="BG486" s="153"/>
      <c r="BH486" s="153"/>
    </row>
    <row r="487" spans="1:60" outlineLevel="1" x14ac:dyDescent="0.2">
      <c r="A487" s="154">
        <v>89</v>
      </c>
      <c r="B487" s="160" t="s">
        <v>568</v>
      </c>
      <c r="C487" s="197" t="s">
        <v>569</v>
      </c>
      <c r="D487" s="162" t="s">
        <v>239</v>
      </c>
      <c r="E487" s="170">
        <v>221.24</v>
      </c>
      <c r="F487" s="174"/>
      <c r="G487" s="175">
        <f t="shared" si="0"/>
        <v>0</v>
      </c>
      <c r="H487" s="174"/>
      <c r="I487" s="175">
        <f t="shared" si="1"/>
        <v>0</v>
      </c>
      <c r="J487" s="174"/>
      <c r="K487" s="175">
        <f t="shared" si="2"/>
        <v>0</v>
      </c>
      <c r="L487" s="175">
        <v>21</v>
      </c>
      <c r="M487" s="175">
        <f t="shared" si="3"/>
        <v>0</v>
      </c>
      <c r="N487" s="163">
        <v>0</v>
      </c>
      <c r="O487" s="163">
        <f t="shared" si="4"/>
        <v>0</v>
      </c>
      <c r="P487" s="163">
        <v>0</v>
      </c>
      <c r="Q487" s="163">
        <f t="shared" si="5"/>
        <v>0</v>
      </c>
      <c r="R487" s="163"/>
      <c r="S487" s="163"/>
      <c r="T487" s="164">
        <v>0.94199999999999995</v>
      </c>
      <c r="U487" s="163">
        <f t="shared" si="6"/>
        <v>208.41</v>
      </c>
      <c r="V487" s="153"/>
      <c r="W487" s="153"/>
      <c r="X487" s="153"/>
      <c r="Y487" s="153"/>
      <c r="Z487" s="153"/>
      <c r="AA487" s="153"/>
      <c r="AB487" s="153"/>
      <c r="AC487" s="153"/>
      <c r="AD487" s="153"/>
      <c r="AE487" s="153" t="s">
        <v>142</v>
      </c>
      <c r="AF487" s="153"/>
      <c r="AG487" s="153"/>
      <c r="AH487" s="153"/>
      <c r="AI487" s="153"/>
      <c r="AJ487" s="153"/>
      <c r="AK487" s="153"/>
      <c r="AL487" s="153"/>
      <c r="AM487" s="153"/>
      <c r="AN487" s="153"/>
      <c r="AO487" s="153"/>
      <c r="AP487" s="153"/>
      <c r="AQ487" s="153"/>
      <c r="AR487" s="153"/>
      <c r="AS487" s="153"/>
      <c r="AT487" s="153"/>
      <c r="AU487" s="153"/>
      <c r="AV487" s="153"/>
      <c r="AW487" s="153"/>
      <c r="AX487" s="153"/>
      <c r="AY487" s="153"/>
      <c r="AZ487" s="153"/>
      <c r="BA487" s="153"/>
      <c r="BB487" s="153"/>
      <c r="BC487" s="153"/>
      <c r="BD487" s="153"/>
      <c r="BE487" s="153"/>
      <c r="BF487" s="153"/>
      <c r="BG487" s="153"/>
      <c r="BH487" s="153"/>
    </row>
    <row r="488" spans="1:60" outlineLevel="1" x14ac:dyDescent="0.2">
      <c r="A488" s="154">
        <v>90</v>
      </c>
      <c r="B488" s="160" t="s">
        <v>570</v>
      </c>
      <c r="C488" s="197" t="s">
        <v>571</v>
      </c>
      <c r="D488" s="162" t="s">
        <v>239</v>
      </c>
      <c r="E488" s="170">
        <v>221.24</v>
      </c>
      <c r="F488" s="174"/>
      <c r="G488" s="175">
        <f t="shared" si="0"/>
        <v>0</v>
      </c>
      <c r="H488" s="174"/>
      <c r="I488" s="175">
        <f t="shared" si="1"/>
        <v>0</v>
      </c>
      <c r="J488" s="174"/>
      <c r="K488" s="175">
        <f t="shared" si="2"/>
        <v>0</v>
      </c>
      <c r="L488" s="175">
        <v>21</v>
      </c>
      <c r="M488" s="175">
        <f t="shared" si="3"/>
        <v>0</v>
      </c>
      <c r="N488" s="163">
        <v>0</v>
      </c>
      <c r="O488" s="163">
        <f t="shared" si="4"/>
        <v>0</v>
      </c>
      <c r="P488" s="163">
        <v>0</v>
      </c>
      <c r="Q488" s="163">
        <f t="shared" si="5"/>
        <v>0</v>
      </c>
      <c r="R488" s="163"/>
      <c r="S488" s="163"/>
      <c r="T488" s="164">
        <v>0.105</v>
      </c>
      <c r="U488" s="163">
        <f t="shared" si="6"/>
        <v>23.23</v>
      </c>
      <c r="V488" s="153"/>
      <c r="W488" s="153"/>
      <c r="X488" s="153"/>
      <c r="Y488" s="153"/>
      <c r="Z488" s="153"/>
      <c r="AA488" s="153"/>
      <c r="AB488" s="153"/>
      <c r="AC488" s="153"/>
      <c r="AD488" s="153"/>
      <c r="AE488" s="153" t="s">
        <v>142</v>
      </c>
      <c r="AF488" s="153"/>
      <c r="AG488" s="153"/>
      <c r="AH488" s="153"/>
      <c r="AI488" s="153"/>
      <c r="AJ488" s="153"/>
      <c r="AK488" s="153"/>
      <c r="AL488" s="153"/>
      <c r="AM488" s="153"/>
      <c r="AN488" s="153"/>
      <c r="AO488" s="153"/>
      <c r="AP488" s="153"/>
      <c r="AQ488" s="153"/>
      <c r="AR488" s="153"/>
      <c r="AS488" s="153"/>
      <c r="AT488" s="153"/>
      <c r="AU488" s="153"/>
      <c r="AV488" s="153"/>
      <c r="AW488" s="153"/>
      <c r="AX488" s="153"/>
      <c r="AY488" s="153"/>
      <c r="AZ488" s="153"/>
      <c r="BA488" s="153"/>
      <c r="BB488" s="153"/>
      <c r="BC488" s="153"/>
      <c r="BD488" s="153"/>
      <c r="BE488" s="153"/>
      <c r="BF488" s="153"/>
      <c r="BG488" s="153"/>
      <c r="BH488" s="153"/>
    </row>
    <row r="489" spans="1:60" outlineLevel="1" x14ac:dyDescent="0.2">
      <c r="A489" s="154">
        <v>91</v>
      </c>
      <c r="B489" s="160" t="s">
        <v>572</v>
      </c>
      <c r="C489" s="197" t="s">
        <v>573</v>
      </c>
      <c r="D489" s="162" t="s">
        <v>239</v>
      </c>
      <c r="E489" s="170">
        <v>221.24</v>
      </c>
      <c r="F489" s="174"/>
      <c r="G489" s="175">
        <f t="shared" si="0"/>
        <v>0</v>
      </c>
      <c r="H489" s="174"/>
      <c r="I489" s="175">
        <f t="shared" si="1"/>
        <v>0</v>
      </c>
      <c r="J489" s="174"/>
      <c r="K489" s="175">
        <f t="shared" si="2"/>
        <v>0</v>
      </c>
      <c r="L489" s="175">
        <v>21</v>
      </c>
      <c r="M489" s="175">
        <f t="shared" si="3"/>
        <v>0</v>
      </c>
      <c r="N489" s="163">
        <v>0</v>
      </c>
      <c r="O489" s="163">
        <f t="shared" si="4"/>
        <v>0</v>
      </c>
      <c r="P489" s="163">
        <v>0</v>
      </c>
      <c r="Q489" s="163">
        <f t="shared" si="5"/>
        <v>0</v>
      </c>
      <c r="R489" s="163"/>
      <c r="S489" s="163"/>
      <c r="T489" s="164">
        <v>9.9000000000000005E-2</v>
      </c>
      <c r="U489" s="163">
        <f t="shared" si="6"/>
        <v>21.9</v>
      </c>
      <c r="V489" s="153"/>
      <c r="W489" s="153"/>
      <c r="X489" s="153"/>
      <c r="Y489" s="153"/>
      <c r="Z489" s="153"/>
      <c r="AA489" s="153"/>
      <c r="AB489" s="153"/>
      <c r="AC489" s="153"/>
      <c r="AD489" s="153"/>
      <c r="AE489" s="153" t="s">
        <v>142</v>
      </c>
      <c r="AF489" s="153"/>
      <c r="AG489" s="153"/>
      <c r="AH489" s="153"/>
      <c r="AI489" s="153"/>
      <c r="AJ489" s="153"/>
      <c r="AK489" s="153"/>
      <c r="AL489" s="153"/>
      <c r="AM489" s="153"/>
      <c r="AN489" s="153"/>
      <c r="AO489" s="153"/>
      <c r="AP489" s="153"/>
      <c r="AQ489" s="153"/>
      <c r="AR489" s="153"/>
      <c r="AS489" s="153"/>
      <c r="AT489" s="153"/>
      <c r="AU489" s="153"/>
      <c r="AV489" s="153"/>
      <c r="AW489" s="153"/>
      <c r="AX489" s="153"/>
      <c r="AY489" s="153"/>
      <c r="AZ489" s="153"/>
      <c r="BA489" s="153"/>
      <c r="BB489" s="153"/>
      <c r="BC489" s="153"/>
      <c r="BD489" s="153"/>
      <c r="BE489" s="153"/>
      <c r="BF489" s="153"/>
      <c r="BG489" s="153"/>
      <c r="BH489" s="153"/>
    </row>
    <row r="490" spans="1:60" outlineLevel="1" x14ac:dyDescent="0.2">
      <c r="A490" s="154">
        <v>92</v>
      </c>
      <c r="B490" s="160" t="s">
        <v>574</v>
      </c>
      <c r="C490" s="197" t="s">
        <v>575</v>
      </c>
      <c r="D490" s="162" t="s">
        <v>239</v>
      </c>
      <c r="E490" s="170">
        <v>221.24</v>
      </c>
      <c r="F490" s="174"/>
      <c r="G490" s="175">
        <f t="shared" si="0"/>
        <v>0</v>
      </c>
      <c r="H490" s="174"/>
      <c r="I490" s="175">
        <f t="shared" si="1"/>
        <v>0</v>
      </c>
      <c r="J490" s="174"/>
      <c r="K490" s="175">
        <f t="shared" si="2"/>
        <v>0</v>
      </c>
      <c r="L490" s="175">
        <v>21</v>
      </c>
      <c r="M490" s="175">
        <f t="shared" si="3"/>
        <v>0</v>
      </c>
      <c r="N490" s="163">
        <v>0</v>
      </c>
      <c r="O490" s="163">
        <f t="shared" si="4"/>
        <v>0</v>
      </c>
      <c r="P490" s="163">
        <v>0</v>
      </c>
      <c r="Q490" s="163">
        <f t="shared" si="5"/>
        <v>0</v>
      </c>
      <c r="R490" s="163"/>
      <c r="S490" s="163"/>
      <c r="T490" s="164">
        <v>0.49</v>
      </c>
      <c r="U490" s="163">
        <f t="shared" si="6"/>
        <v>108.41</v>
      </c>
      <c r="V490" s="153"/>
      <c r="W490" s="153"/>
      <c r="X490" s="153"/>
      <c r="Y490" s="153"/>
      <c r="Z490" s="153"/>
      <c r="AA490" s="153"/>
      <c r="AB490" s="153"/>
      <c r="AC490" s="153"/>
      <c r="AD490" s="153"/>
      <c r="AE490" s="153" t="s">
        <v>142</v>
      </c>
      <c r="AF490" s="153"/>
      <c r="AG490" s="153"/>
      <c r="AH490" s="153"/>
      <c r="AI490" s="153"/>
      <c r="AJ490" s="153"/>
      <c r="AK490" s="153"/>
      <c r="AL490" s="153"/>
      <c r="AM490" s="153"/>
      <c r="AN490" s="153"/>
      <c r="AO490" s="153"/>
      <c r="AP490" s="153"/>
      <c r="AQ490" s="153"/>
      <c r="AR490" s="153"/>
      <c r="AS490" s="153"/>
      <c r="AT490" s="153"/>
      <c r="AU490" s="153"/>
      <c r="AV490" s="153"/>
      <c r="AW490" s="153"/>
      <c r="AX490" s="153"/>
      <c r="AY490" s="153"/>
      <c r="AZ490" s="153"/>
      <c r="BA490" s="153"/>
      <c r="BB490" s="153"/>
      <c r="BC490" s="153"/>
      <c r="BD490" s="153"/>
      <c r="BE490" s="153"/>
      <c r="BF490" s="153"/>
      <c r="BG490" s="153"/>
      <c r="BH490" s="153"/>
    </row>
    <row r="491" spans="1:60" outlineLevel="1" x14ac:dyDescent="0.2">
      <c r="A491" s="154">
        <v>93</v>
      </c>
      <c r="B491" s="160" t="s">
        <v>576</v>
      </c>
      <c r="C491" s="197" t="s">
        <v>577</v>
      </c>
      <c r="D491" s="162" t="s">
        <v>239</v>
      </c>
      <c r="E491" s="170">
        <v>1991.16</v>
      </c>
      <c r="F491" s="174"/>
      <c r="G491" s="175">
        <f t="shared" si="0"/>
        <v>0</v>
      </c>
      <c r="H491" s="174"/>
      <c r="I491" s="175">
        <f t="shared" si="1"/>
        <v>0</v>
      </c>
      <c r="J491" s="174"/>
      <c r="K491" s="175">
        <f t="shared" si="2"/>
        <v>0</v>
      </c>
      <c r="L491" s="175">
        <v>21</v>
      </c>
      <c r="M491" s="175">
        <f t="shared" si="3"/>
        <v>0</v>
      </c>
      <c r="N491" s="163">
        <v>0</v>
      </c>
      <c r="O491" s="163">
        <f t="shared" si="4"/>
        <v>0</v>
      </c>
      <c r="P491" s="163">
        <v>0</v>
      </c>
      <c r="Q491" s="163">
        <f t="shared" si="5"/>
        <v>0</v>
      </c>
      <c r="R491" s="163"/>
      <c r="S491" s="163"/>
      <c r="T491" s="164">
        <v>0</v>
      </c>
      <c r="U491" s="163">
        <f t="shared" si="6"/>
        <v>0</v>
      </c>
      <c r="V491" s="153"/>
      <c r="W491" s="153"/>
      <c r="X491" s="153"/>
      <c r="Y491" s="153"/>
      <c r="Z491" s="153"/>
      <c r="AA491" s="153"/>
      <c r="AB491" s="153"/>
      <c r="AC491" s="153"/>
      <c r="AD491" s="153"/>
      <c r="AE491" s="153" t="s">
        <v>142</v>
      </c>
      <c r="AF491" s="153"/>
      <c r="AG491" s="153"/>
      <c r="AH491" s="153"/>
      <c r="AI491" s="153"/>
      <c r="AJ491" s="153"/>
      <c r="AK491" s="153"/>
      <c r="AL491" s="153"/>
      <c r="AM491" s="153"/>
      <c r="AN491" s="153"/>
      <c r="AO491" s="153"/>
      <c r="AP491" s="153"/>
      <c r="AQ491" s="153"/>
      <c r="AR491" s="153"/>
      <c r="AS491" s="153"/>
      <c r="AT491" s="153"/>
      <c r="AU491" s="153"/>
      <c r="AV491" s="153"/>
      <c r="AW491" s="153"/>
      <c r="AX491" s="153"/>
      <c r="AY491" s="153"/>
      <c r="AZ491" s="153"/>
      <c r="BA491" s="153"/>
      <c r="BB491" s="153"/>
      <c r="BC491" s="153"/>
      <c r="BD491" s="153"/>
      <c r="BE491" s="153"/>
      <c r="BF491" s="153"/>
      <c r="BG491" s="153"/>
      <c r="BH491" s="153"/>
    </row>
    <row r="492" spans="1:60" outlineLevel="1" x14ac:dyDescent="0.2">
      <c r="A492" s="154"/>
      <c r="B492" s="160"/>
      <c r="C492" s="198" t="s">
        <v>578</v>
      </c>
      <c r="D492" s="165"/>
      <c r="E492" s="171">
        <v>1991.16</v>
      </c>
      <c r="F492" s="175"/>
      <c r="G492" s="175"/>
      <c r="H492" s="175"/>
      <c r="I492" s="175"/>
      <c r="J492" s="175"/>
      <c r="K492" s="175"/>
      <c r="L492" s="175"/>
      <c r="M492" s="175"/>
      <c r="N492" s="163"/>
      <c r="O492" s="163"/>
      <c r="P492" s="163"/>
      <c r="Q492" s="163"/>
      <c r="R492" s="163"/>
      <c r="S492" s="163"/>
      <c r="T492" s="164"/>
      <c r="U492" s="163"/>
      <c r="V492" s="153"/>
      <c r="W492" s="153"/>
      <c r="X492" s="153"/>
      <c r="Y492" s="153"/>
      <c r="Z492" s="153"/>
      <c r="AA492" s="153"/>
      <c r="AB492" s="153"/>
      <c r="AC492" s="153"/>
      <c r="AD492" s="153"/>
      <c r="AE492" s="153" t="s">
        <v>144</v>
      </c>
      <c r="AF492" s="153">
        <v>0</v>
      </c>
      <c r="AG492" s="153"/>
      <c r="AH492" s="153"/>
      <c r="AI492" s="153"/>
      <c r="AJ492" s="153"/>
      <c r="AK492" s="153"/>
      <c r="AL492" s="153"/>
      <c r="AM492" s="153"/>
      <c r="AN492" s="153"/>
      <c r="AO492" s="153"/>
      <c r="AP492" s="153"/>
      <c r="AQ492" s="153"/>
      <c r="AR492" s="153"/>
      <c r="AS492" s="153"/>
      <c r="AT492" s="153"/>
      <c r="AU492" s="153"/>
      <c r="AV492" s="153"/>
      <c r="AW492" s="153"/>
      <c r="AX492" s="153"/>
      <c r="AY492" s="153"/>
      <c r="AZ492" s="153"/>
      <c r="BA492" s="153"/>
      <c r="BB492" s="153"/>
      <c r="BC492" s="153"/>
      <c r="BD492" s="153"/>
      <c r="BE492" s="153"/>
      <c r="BF492" s="153"/>
      <c r="BG492" s="153"/>
      <c r="BH492" s="153"/>
    </row>
    <row r="493" spans="1:60" outlineLevel="1" x14ac:dyDescent="0.2">
      <c r="A493" s="154">
        <v>94</v>
      </c>
      <c r="B493" s="160" t="s">
        <v>579</v>
      </c>
      <c r="C493" s="197" t="s">
        <v>580</v>
      </c>
      <c r="D493" s="162" t="s">
        <v>239</v>
      </c>
      <c r="E493" s="170">
        <v>110.62</v>
      </c>
      <c r="F493" s="174"/>
      <c r="G493" s="175">
        <f>ROUND(E493*F493,2)</f>
        <v>0</v>
      </c>
      <c r="H493" s="174"/>
      <c r="I493" s="175">
        <f>ROUND(E493*H493,2)</f>
        <v>0</v>
      </c>
      <c r="J493" s="174"/>
      <c r="K493" s="175">
        <f>ROUND(E493*J493,2)</f>
        <v>0</v>
      </c>
      <c r="L493" s="175">
        <v>21</v>
      </c>
      <c r="M493" s="175">
        <f>G493*(1+L493/100)</f>
        <v>0</v>
      </c>
      <c r="N493" s="163">
        <v>0</v>
      </c>
      <c r="O493" s="163">
        <f>ROUND(E493*N493,5)</f>
        <v>0</v>
      </c>
      <c r="P493" s="163">
        <v>0</v>
      </c>
      <c r="Q493" s="163">
        <f>ROUND(E493*P493,5)</f>
        <v>0</v>
      </c>
      <c r="R493" s="163"/>
      <c r="S493" s="163"/>
      <c r="T493" s="164">
        <v>0</v>
      </c>
      <c r="U493" s="163">
        <f>ROUND(E493*T493,2)</f>
        <v>0</v>
      </c>
      <c r="V493" s="153"/>
      <c r="W493" s="153"/>
      <c r="X493" s="153"/>
      <c r="Y493" s="153"/>
      <c r="Z493" s="153"/>
      <c r="AA493" s="153"/>
      <c r="AB493" s="153"/>
      <c r="AC493" s="153"/>
      <c r="AD493" s="153"/>
      <c r="AE493" s="153" t="s">
        <v>142</v>
      </c>
      <c r="AF493" s="153"/>
      <c r="AG493" s="153"/>
      <c r="AH493" s="153"/>
      <c r="AI493" s="153"/>
      <c r="AJ493" s="153"/>
      <c r="AK493" s="153"/>
      <c r="AL493" s="153"/>
      <c r="AM493" s="153"/>
      <c r="AN493" s="153"/>
      <c r="AO493" s="153"/>
      <c r="AP493" s="153"/>
      <c r="AQ493" s="153"/>
      <c r="AR493" s="153"/>
      <c r="AS493" s="153"/>
      <c r="AT493" s="153"/>
      <c r="AU493" s="153"/>
      <c r="AV493" s="153"/>
      <c r="AW493" s="153"/>
      <c r="AX493" s="153"/>
      <c r="AY493" s="153"/>
      <c r="AZ493" s="153"/>
      <c r="BA493" s="153"/>
      <c r="BB493" s="153"/>
      <c r="BC493" s="153"/>
      <c r="BD493" s="153"/>
      <c r="BE493" s="153"/>
      <c r="BF493" s="153"/>
      <c r="BG493" s="153"/>
      <c r="BH493" s="153"/>
    </row>
    <row r="494" spans="1:60" outlineLevel="1" x14ac:dyDescent="0.2">
      <c r="A494" s="154">
        <v>95</v>
      </c>
      <c r="B494" s="160" t="s">
        <v>581</v>
      </c>
      <c r="C494" s="197" t="s">
        <v>582</v>
      </c>
      <c r="D494" s="162" t="s">
        <v>239</v>
      </c>
      <c r="E494" s="170">
        <v>110.62</v>
      </c>
      <c r="F494" s="174"/>
      <c r="G494" s="175">
        <f>ROUND(E494*F494,2)</f>
        <v>0</v>
      </c>
      <c r="H494" s="174"/>
      <c r="I494" s="175">
        <f>ROUND(E494*H494,2)</f>
        <v>0</v>
      </c>
      <c r="J494" s="174"/>
      <c r="K494" s="175">
        <f>ROUND(E494*J494,2)</f>
        <v>0</v>
      </c>
      <c r="L494" s="175">
        <v>21</v>
      </c>
      <c r="M494" s="175">
        <f>G494*(1+L494/100)</f>
        <v>0</v>
      </c>
      <c r="N494" s="163">
        <v>0</v>
      </c>
      <c r="O494" s="163">
        <f>ROUND(E494*N494,5)</f>
        <v>0</v>
      </c>
      <c r="P494" s="163">
        <v>0</v>
      </c>
      <c r="Q494" s="163">
        <f>ROUND(E494*P494,5)</f>
        <v>0</v>
      </c>
      <c r="R494" s="163"/>
      <c r="S494" s="163"/>
      <c r="T494" s="164">
        <v>0</v>
      </c>
      <c r="U494" s="163">
        <f>ROUND(E494*T494,2)</f>
        <v>0</v>
      </c>
      <c r="V494" s="153"/>
      <c r="W494" s="153"/>
      <c r="X494" s="153"/>
      <c r="Y494" s="153"/>
      <c r="Z494" s="153"/>
      <c r="AA494" s="153"/>
      <c r="AB494" s="153"/>
      <c r="AC494" s="153"/>
      <c r="AD494" s="153"/>
      <c r="AE494" s="153" t="s">
        <v>142</v>
      </c>
      <c r="AF494" s="153"/>
      <c r="AG494" s="153"/>
      <c r="AH494" s="153"/>
      <c r="AI494" s="153"/>
      <c r="AJ494" s="153"/>
      <c r="AK494" s="153"/>
      <c r="AL494" s="153"/>
      <c r="AM494" s="153"/>
      <c r="AN494" s="153"/>
      <c r="AO494" s="153"/>
      <c r="AP494" s="153"/>
      <c r="AQ494" s="153"/>
      <c r="AR494" s="153"/>
      <c r="AS494" s="153"/>
      <c r="AT494" s="153"/>
      <c r="AU494" s="153"/>
      <c r="AV494" s="153"/>
      <c r="AW494" s="153"/>
      <c r="AX494" s="153"/>
      <c r="AY494" s="153"/>
      <c r="AZ494" s="153"/>
      <c r="BA494" s="153"/>
      <c r="BB494" s="153"/>
      <c r="BC494" s="153"/>
      <c r="BD494" s="153"/>
      <c r="BE494" s="153"/>
      <c r="BF494" s="153"/>
      <c r="BG494" s="153"/>
      <c r="BH494" s="153"/>
    </row>
    <row r="495" spans="1:60" x14ac:dyDescent="0.2">
      <c r="A495" s="155" t="s">
        <v>139</v>
      </c>
      <c r="B495" s="161" t="s">
        <v>90</v>
      </c>
      <c r="C495" s="199" t="s">
        <v>91</v>
      </c>
      <c r="D495" s="166"/>
      <c r="E495" s="172"/>
      <c r="F495" s="176"/>
      <c r="G495" s="176">
        <f>SUMIF(AE496:AE517,"&lt;&gt;NOR",G496:G517)</f>
        <v>0</v>
      </c>
      <c r="H495" s="176"/>
      <c r="I495" s="176">
        <f>SUM(I496:I517)</f>
        <v>0</v>
      </c>
      <c r="J495" s="176"/>
      <c r="K495" s="176">
        <f>SUM(K496:K517)</f>
        <v>0</v>
      </c>
      <c r="L495" s="176"/>
      <c r="M495" s="176">
        <f>SUM(M496:M517)</f>
        <v>0</v>
      </c>
      <c r="N495" s="167"/>
      <c r="O495" s="167">
        <f>SUM(O496:O517)</f>
        <v>2.5040500000000003</v>
      </c>
      <c r="P495" s="167"/>
      <c r="Q495" s="167">
        <f>SUM(Q496:Q517)</f>
        <v>0</v>
      </c>
      <c r="R495" s="167"/>
      <c r="S495" s="167"/>
      <c r="T495" s="168"/>
      <c r="U495" s="167">
        <f>SUM(U496:U517)</f>
        <v>106.76</v>
      </c>
      <c r="AE495" t="s">
        <v>140</v>
      </c>
    </row>
    <row r="496" spans="1:60" ht="22.5" outlineLevel="1" x14ac:dyDescent="0.2">
      <c r="A496" s="154">
        <v>96</v>
      </c>
      <c r="B496" s="160" t="s">
        <v>583</v>
      </c>
      <c r="C496" s="197" t="s">
        <v>584</v>
      </c>
      <c r="D496" s="162" t="s">
        <v>212</v>
      </c>
      <c r="E496" s="170">
        <v>193.24</v>
      </c>
      <c r="F496" s="174"/>
      <c r="G496" s="175">
        <f>ROUND(E496*F496,2)</f>
        <v>0</v>
      </c>
      <c r="H496" s="174"/>
      <c r="I496" s="175">
        <f>ROUND(E496*H496,2)</f>
        <v>0</v>
      </c>
      <c r="J496" s="174"/>
      <c r="K496" s="175">
        <f>ROUND(E496*J496,2)</f>
        <v>0</v>
      </c>
      <c r="L496" s="175">
        <v>21</v>
      </c>
      <c r="M496" s="175">
        <f>G496*(1+L496/100)</f>
        <v>0</v>
      </c>
      <c r="N496" s="163">
        <v>3.3E-4</v>
      </c>
      <c r="O496" s="163">
        <f>ROUND(E496*N496,5)</f>
        <v>6.3769999999999993E-2</v>
      </c>
      <c r="P496" s="163">
        <v>0</v>
      </c>
      <c r="Q496" s="163">
        <f>ROUND(E496*P496,5)</f>
        <v>0</v>
      </c>
      <c r="R496" s="163"/>
      <c r="S496" s="163"/>
      <c r="T496" s="164">
        <v>2.75E-2</v>
      </c>
      <c r="U496" s="163">
        <f>ROUND(E496*T496,2)</f>
        <v>5.31</v>
      </c>
      <c r="V496" s="153"/>
      <c r="W496" s="153"/>
      <c r="X496" s="153"/>
      <c r="Y496" s="153"/>
      <c r="Z496" s="153"/>
      <c r="AA496" s="153"/>
      <c r="AB496" s="153"/>
      <c r="AC496" s="153"/>
      <c r="AD496" s="153"/>
      <c r="AE496" s="153" t="s">
        <v>142</v>
      </c>
      <c r="AF496" s="153"/>
      <c r="AG496" s="153"/>
      <c r="AH496" s="153"/>
      <c r="AI496" s="153"/>
      <c r="AJ496" s="153"/>
      <c r="AK496" s="153"/>
      <c r="AL496" s="153"/>
      <c r="AM496" s="153"/>
      <c r="AN496" s="153"/>
      <c r="AO496" s="153"/>
      <c r="AP496" s="153"/>
      <c r="AQ496" s="153"/>
      <c r="AR496" s="153"/>
      <c r="AS496" s="153"/>
      <c r="AT496" s="153"/>
      <c r="AU496" s="153"/>
      <c r="AV496" s="153"/>
      <c r="AW496" s="153"/>
      <c r="AX496" s="153"/>
      <c r="AY496" s="153"/>
      <c r="AZ496" s="153"/>
      <c r="BA496" s="153"/>
      <c r="BB496" s="153"/>
      <c r="BC496" s="153"/>
      <c r="BD496" s="153"/>
      <c r="BE496" s="153"/>
      <c r="BF496" s="153"/>
      <c r="BG496" s="153"/>
      <c r="BH496" s="153"/>
    </row>
    <row r="497" spans="1:60" outlineLevel="1" x14ac:dyDescent="0.2">
      <c r="A497" s="154"/>
      <c r="B497" s="160"/>
      <c r="C497" s="198" t="s">
        <v>412</v>
      </c>
      <c r="D497" s="165"/>
      <c r="E497" s="171"/>
      <c r="F497" s="175"/>
      <c r="G497" s="175"/>
      <c r="H497" s="175"/>
      <c r="I497" s="175"/>
      <c r="J497" s="175"/>
      <c r="K497" s="175"/>
      <c r="L497" s="175"/>
      <c r="M497" s="175"/>
      <c r="N497" s="163"/>
      <c r="O497" s="163"/>
      <c r="P497" s="163"/>
      <c r="Q497" s="163"/>
      <c r="R497" s="163"/>
      <c r="S497" s="163"/>
      <c r="T497" s="164"/>
      <c r="U497" s="163"/>
      <c r="V497" s="153"/>
      <c r="W497" s="153"/>
      <c r="X497" s="153"/>
      <c r="Y497" s="153"/>
      <c r="Z497" s="153"/>
      <c r="AA497" s="153"/>
      <c r="AB497" s="153"/>
      <c r="AC497" s="153"/>
      <c r="AD497" s="153"/>
      <c r="AE497" s="153" t="s">
        <v>144</v>
      </c>
      <c r="AF497" s="153">
        <v>0</v>
      </c>
      <c r="AG497" s="153"/>
      <c r="AH497" s="153"/>
      <c r="AI497" s="153"/>
      <c r="AJ497" s="153"/>
      <c r="AK497" s="153"/>
      <c r="AL497" s="153"/>
      <c r="AM497" s="153"/>
      <c r="AN497" s="153"/>
      <c r="AO497" s="153"/>
      <c r="AP497" s="153"/>
      <c r="AQ497" s="153"/>
      <c r="AR497" s="153"/>
      <c r="AS497" s="153"/>
      <c r="AT497" s="153"/>
      <c r="AU497" s="153"/>
      <c r="AV497" s="153"/>
      <c r="AW497" s="153"/>
      <c r="AX497" s="153"/>
      <c r="AY497" s="153"/>
      <c r="AZ497" s="153"/>
      <c r="BA497" s="153"/>
      <c r="BB497" s="153"/>
      <c r="BC497" s="153"/>
      <c r="BD497" s="153"/>
      <c r="BE497" s="153"/>
      <c r="BF497" s="153"/>
      <c r="BG497" s="153"/>
      <c r="BH497" s="153"/>
    </row>
    <row r="498" spans="1:60" outlineLevel="1" x14ac:dyDescent="0.2">
      <c r="A498" s="154"/>
      <c r="B498" s="160"/>
      <c r="C498" s="198" t="s">
        <v>585</v>
      </c>
      <c r="D498" s="165"/>
      <c r="E498" s="171">
        <v>193.24</v>
      </c>
      <c r="F498" s="175"/>
      <c r="G498" s="175"/>
      <c r="H498" s="175"/>
      <c r="I498" s="175"/>
      <c r="J498" s="175"/>
      <c r="K498" s="175"/>
      <c r="L498" s="175"/>
      <c r="M498" s="175"/>
      <c r="N498" s="163"/>
      <c r="O498" s="163"/>
      <c r="P498" s="163"/>
      <c r="Q498" s="163"/>
      <c r="R498" s="163"/>
      <c r="S498" s="163"/>
      <c r="T498" s="164"/>
      <c r="U498" s="163"/>
      <c r="V498" s="153"/>
      <c r="W498" s="153"/>
      <c r="X498" s="153"/>
      <c r="Y498" s="153"/>
      <c r="Z498" s="153"/>
      <c r="AA498" s="153"/>
      <c r="AB498" s="153"/>
      <c r="AC498" s="153"/>
      <c r="AD498" s="153"/>
      <c r="AE498" s="153" t="s">
        <v>144</v>
      </c>
      <c r="AF498" s="153">
        <v>0</v>
      </c>
      <c r="AG498" s="153"/>
      <c r="AH498" s="153"/>
      <c r="AI498" s="153"/>
      <c r="AJ498" s="153"/>
      <c r="AK498" s="153"/>
      <c r="AL498" s="153"/>
      <c r="AM498" s="153"/>
      <c r="AN498" s="153"/>
      <c r="AO498" s="153"/>
      <c r="AP498" s="153"/>
      <c r="AQ498" s="153"/>
      <c r="AR498" s="153"/>
      <c r="AS498" s="153"/>
      <c r="AT498" s="153"/>
      <c r="AU498" s="153"/>
      <c r="AV498" s="153"/>
      <c r="AW498" s="153"/>
      <c r="AX498" s="153"/>
      <c r="AY498" s="153"/>
      <c r="AZ498" s="153"/>
      <c r="BA498" s="153"/>
      <c r="BB498" s="153"/>
      <c r="BC498" s="153"/>
      <c r="BD498" s="153"/>
      <c r="BE498" s="153"/>
      <c r="BF498" s="153"/>
      <c r="BG498" s="153"/>
      <c r="BH498" s="153"/>
    </row>
    <row r="499" spans="1:60" ht="22.5" outlineLevel="1" x14ac:dyDescent="0.2">
      <c r="A499" s="154">
        <v>97</v>
      </c>
      <c r="B499" s="160" t="s">
        <v>586</v>
      </c>
      <c r="C499" s="197" t="s">
        <v>587</v>
      </c>
      <c r="D499" s="162" t="s">
        <v>212</v>
      </c>
      <c r="E499" s="170">
        <v>21.675000000000001</v>
      </c>
      <c r="F499" s="174"/>
      <c r="G499" s="175">
        <f>ROUND(E499*F499,2)</f>
        <v>0</v>
      </c>
      <c r="H499" s="174"/>
      <c r="I499" s="175">
        <f>ROUND(E499*H499,2)</f>
        <v>0</v>
      </c>
      <c r="J499" s="174"/>
      <c r="K499" s="175">
        <f>ROUND(E499*J499,2)</f>
        <v>0</v>
      </c>
      <c r="L499" s="175">
        <v>21</v>
      </c>
      <c r="M499" s="175">
        <f>G499*(1+L499/100)</f>
        <v>0</v>
      </c>
      <c r="N499" s="163">
        <v>5.1999999999999995E-4</v>
      </c>
      <c r="O499" s="163">
        <f>ROUND(E499*N499,5)</f>
        <v>1.1270000000000001E-2</v>
      </c>
      <c r="P499" s="163">
        <v>0</v>
      </c>
      <c r="Q499" s="163">
        <f>ROUND(E499*P499,5)</f>
        <v>0</v>
      </c>
      <c r="R499" s="163"/>
      <c r="S499" s="163"/>
      <c r="T499" s="164">
        <v>4.9000000000000002E-2</v>
      </c>
      <c r="U499" s="163">
        <f>ROUND(E499*T499,2)</f>
        <v>1.06</v>
      </c>
      <c r="V499" s="153"/>
      <c r="W499" s="153"/>
      <c r="X499" s="153"/>
      <c r="Y499" s="153"/>
      <c r="Z499" s="153"/>
      <c r="AA499" s="153"/>
      <c r="AB499" s="153"/>
      <c r="AC499" s="153"/>
      <c r="AD499" s="153"/>
      <c r="AE499" s="153" t="s">
        <v>142</v>
      </c>
      <c r="AF499" s="153"/>
      <c r="AG499" s="153"/>
      <c r="AH499" s="153"/>
      <c r="AI499" s="153"/>
      <c r="AJ499" s="153"/>
      <c r="AK499" s="153"/>
      <c r="AL499" s="153"/>
      <c r="AM499" s="153"/>
      <c r="AN499" s="153"/>
      <c r="AO499" s="153"/>
      <c r="AP499" s="153"/>
      <c r="AQ499" s="153"/>
      <c r="AR499" s="153"/>
      <c r="AS499" s="153"/>
      <c r="AT499" s="153"/>
      <c r="AU499" s="153"/>
      <c r="AV499" s="153"/>
      <c r="AW499" s="153"/>
      <c r="AX499" s="153"/>
      <c r="AY499" s="153"/>
      <c r="AZ499" s="153"/>
      <c r="BA499" s="153"/>
      <c r="BB499" s="153"/>
      <c r="BC499" s="153"/>
      <c r="BD499" s="153"/>
      <c r="BE499" s="153"/>
      <c r="BF499" s="153"/>
      <c r="BG499" s="153"/>
      <c r="BH499" s="153"/>
    </row>
    <row r="500" spans="1:60" outlineLevel="1" x14ac:dyDescent="0.2">
      <c r="A500" s="154"/>
      <c r="B500" s="160"/>
      <c r="C500" s="198" t="s">
        <v>588</v>
      </c>
      <c r="D500" s="165"/>
      <c r="E500" s="171"/>
      <c r="F500" s="175"/>
      <c r="G500" s="175"/>
      <c r="H500" s="175"/>
      <c r="I500" s="175"/>
      <c r="J500" s="175"/>
      <c r="K500" s="175"/>
      <c r="L500" s="175"/>
      <c r="M500" s="175"/>
      <c r="N500" s="163"/>
      <c r="O500" s="163"/>
      <c r="P500" s="163"/>
      <c r="Q500" s="163"/>
      <c r="R500" s="163"/>
      <c r="S500" s="163"/>
      <c r="T500" s="164"/>
      <c r="U500" s="163"/>
      <c r="V500" s="153"/>
      <c r="W500" s="153"/>
      <c r="X500" s="153"/>
      <c r="Y500" s="153"/>
      <c r="Z500" s="153"/>
      <c r="AA500" s="153"/>
      <c r="AB500" s="153"/>
      <c r="AC500" s="153"/>
      <c r="AD500" s="153"/>
      <c r="AE500" s="153" t="s">
        <v>144</v>
      </c>
      <c r="AF500" s="153">
        <v>0</v>
      </c>
      <c r="AG500" s="153"/>
      <c r="AH500" s="153"/>
      <c r="AI500" s="153"/>
      <c r="AJ500" s="153"/>
      <c r="AK500" s="153"/>
      <c r="AL500" s="153"/>
      <c r="AM500" s="153"/>
      <c r="AN500" s="153"/>
      <c r="AO500" s="153"/>
      <c r="AP500" s="153"/>
      <c r="AQ500" s="153"/>
      <c r="AR500" s="153"/>
      <c r="AS500" s="153"/>
      <c r="AT500" s="153"/>
      <c r="AU500" s="153"/>
      <c r="AV500" s="153"/>
      <c r="AW500" s="153"/>
      <c r="AX500" s="153"/>
      <c r="AY500" s="153"/>
      <c r="AZ500" s="153"/>
      <c r="BA500" s="153"/>
      <c r="BB500" s="153"/>
      <c r="BC500" s="153"/>
      <c r="BD500" s="153"/>
      <c r="BE500" s="153"/>
      <c r="BF500" s="153"/>
      <c r="BG500" s="153"/>
      <c r="BH500" s="153"/>
    </row>
    <row r="501" spans="1:60" outlineLevel="1" x14ac:dyDescent="0.2">
      <c r="A501" s="154"/>
      <c r="B501" s="160"/>
      <c r="C501" s="198" t="s">
        <v>589</v>
      </c>
      <c r="D501" s="165"/>
      <c r="E501" s="171"/>
      <c r="F501" s="175"/>
      <c r="G501" s="175"/>
      <c r="H501" s="175"/>
      <c r="I501" s="175"/>
      <c r="J501" s="175"/>
      <c r="K501" s="175"/>
      <c r="L501" s="175"/>
      <c r="M501" s="175"/>
      <c r="N501" s="163"/>
      <c r="O501" s="163"/>
      <c r="P501" s="163"/>
      <c r="Q501" s="163"/>
      <c r="R501" s="163"/>
      <c r="S501" s="163"/>
      <c r="T501" s="164"/>
      <c r="U501" s="163"/>
      <c r="V501" s="153"/>
      <c r="W501" s="153"/>
      <c r="X501" s="153"/>
      <c r="Y501" s="153"/>
      <c r="Z501" s="153"/>
      <c r="AA501" s="153"/>
      <c r="AB501" s="153"/>
      <c r="AC501" s="153"/>
      <c r="AD501" s="153"/>
      <c r="AE501" s="153" t="s">
        <v>144</v>
      </c>
      <c r="AF501" s="153">
        <v>0</v>
      </c>
      <c r="AG501" s="153"/>
      <c r="AH501" s="153"/>
      <c r="AI501" s="153"/>
      <c r="AJ501" s="153"/>
      <c r="AK501" s="153"/>
      <c r="AL501" s="153"/>
      <c r="AM501" s="153"/>
      <c r="AN501" s="153"/>
      <c r="AO501" s="153"/>
      <c r="AP501" s="153"/>
      <c r="AQ501" s="153"/>
      <c r="AR501" s="153"/>
      <c r="AS501" s="153"/>
      <c r="AT501" s="153"/>
      <c r="AU501" s="153"/>
      <c r="AV501" s="153"/>
      <c r="AW501" s="153"/>
      <c r="AX501" s="153"/>
      <c r="AY501" s="153"/>
      <c r="AZ501" s="153"/>
      <c r="BA501" s="153"/>
      <c r="BB501" s="153"/>
      <c r="BC501" s="153"/>
      <c r="BD501" s="153"/>
      <c r="BE501" s="153"/>
      <c r="BF501" s="153"/>
      <c r="BG501" s="153"/>
      <c r="BH501" s="153"/>
    </row>
    <row r="502" spans="1:60" outlineLevel="1" x14ac:dyDescent="0.2">
      <c r="A502" s="154"/>
      <c r="B502" s="160"/>
      <c r="C502" s="198" t="s">
        <v>590</v>
      </c>
      <c r="D502" s="165"/>
      <c r="E502" s="171">
        <v>21.675000000000001</v>
      </c>
      <c r="F502" s="175"/>
      <c r="G502" s="175"/>
      <c r="H502" s="175"/>
      <c r="I502" s="175"/>
      <c r="J502" s="175"/>
      <c r="K502" s="175"/>
      <c r="L502" s="175"/>
      <c r="M502" s="175"/>
      <c r="N502" s="163"/>
      <c r="O502" s="163"/>
      <c r="P502" s="163"/>
      <c r="Q502" s="163"/>
      <c r="R502" s="163"/>
      <c r="S502" s="163"/>
      <c r="T502" s="164"/>
      <c r="U502" s="163"/>
      <c r="V502" s="153"/>
      <c r="W502" s="153"/>
      <c r="X502" s="153"/>
      <c r="Y502" s="153"/>
      <c r="Z502" s="153"/>
      <c r="AA502" s="153"/>
      <c r="AB502" s="153"/>
      <c r="AC502" s="153"/>
      <c r="AD502" s="153"/>
      <c r="AE502" s="153" t="s">
        <v>144</v>
      </c>
      <c r="AF502" s="153">
        <v>0</v>
      </c>
      <c r="AG502" s="153"/>
      <c r="AH502" s="153"/>
      <c r="AI502" s="153"/>
      <c r="AJ502" s="153"/>
      <c r="AK502" s="153"/>
      <c r="AL502" s="153"/>
      <c r="AM502" s="153"/>
      <c r="AN502" s="153"/>
      <c r="AO502" s="153"/>
      <c r="AP502" s="153"/>
      <c r="AQ502" s="153"/>
      <c r="AR502" s="153"/>
      <c r="AS502" s="153"/>
      <c r="AT502" s="153"/>
      <c r="AU502" s="153"/>
      <c r="AV502" s="153"/>
      <c r="AW502" s="153"/>
      <c r="AX502" s="153"/>
      <c r="AY502" s="153"/>
      <c r="AZ502" s="153"/>
      <c r="BA502" s="153"/>
      <c r="BB502" s="153"/>
      <c r="BC502" s="153"/>
      <c r="BD502" s="153"/>
      <c r="BE502" s="153"/>
      <c r="BF502" s="153"/>
      <c r="BG502" s="153"/>
      <c r="BH502" s="153"/>
    </row>
    <row r="503" spans="1:60" ht="22.5" outlineLevel="1" x14ac:dyDescent="0.2">
      <c r="A503" s="154">
        <v>98</v>
      </c>
      <c r="B503" s="160" t="s">
        <v>591</v>
      </c>
      <c r="C503" s="197" t="s">
        <v>592</v>
      </c>
      <c r="D503" s="162" t="s">
        <v>212</v>
      </c>
      <c r="E503" s="170">
        <v>193.24</v>
      </c>
      <c r="F503" s="174"/>
      <c r="G503" s="175">
        <f>ROUND(E503*F503,2)</f>
        <v>0</v>
      </c>
      <c r="H503" s="174"/>
      <c r="I503" s="175">
        <f>ROUND(E503*H503,2)</f>
        <v>0</v>
      </c>
      <c r="J503" s="174"/>
      <c r="K503" s="175">
        <f>ROUND(E503*J503,2)</f>
        <v>0</v>
      </c>
      <c r="L503" s="175">
        <v>21</v>
      </c>
      <c r="M503" s="175">
        <f>G503*(1+L503/100)</f>
        <v>0</v>
      </c>
      <c r="N503" s="163">
        <v>8.1999999999999998E-4</v>
      </c>
      <c r="O503" s="163">
        <f>ROUND(E503*N503,5)</f>
        <v>0.15845999999999999</v>
      </c>
      <c r="P503" s="163">
        <v>0</v>
      </c>
      <c r="Q503" s="163">
        <f>ROUND(E503*P503,5)</f>
        <v>0</v>
      </c>
      <c r="R503" s="163"/>
      <c r="S503" s="163"/>
      <c r="T503" s="164">
        <v>0.45982000000000001</v>
      </c>
      <c r="U503" s="163">
        <f>ROUND(E503*T503,2)</f>
        <v>88.86</v>
      </c>
      <c r="V503" s="153"/>
      <c r="W503" s="153"/>
      <c r="X503" s="153"/>
      <c r="Y503" s="153"/>
      <c r="Z503" s="153"/>
      <c r="AA503" s="153"/>
      <c r="AB503" s="153"/>
      <c r="AC503" s="153"/>
      <c r="AD503" s="153"/>
      <c r="AE503" s="153" t="s">
        <v>142</v>
      </c>
      <c r="AF503" s="153"/>
      <c r="AG503" s="153"/>
      <c r="AH503" s="153"/>
      <c r="AI503" s="153"/>
      <c r="AJ503" s="153"/>
      <c r="AK503" s="153"/>
      <c r="AL503" s="153"/>
      <c r="AM503" s="153"/>
      <c r="AN503" s="153"/>
      <c r="AO503" s="153"/>
      <c r="AP503" s="153"/>
      <c r="AQ503" s="153"/>
      <c r="AR503" s="153"/>
      <c r="AS503" s="153"/>
      <c r="AT503" s="153"/>
      <c r="AU503" s="153"/>
      <c r="AV503" s="153"/>
      <c r="AW503" s="153"/>
      <c r="AX503" s="153"/>
      <c r="AY503" s="153"/>
      <c r="AZ503" s="153"/>
      <c r="BA503" s="153"/>
      <c r="BB503" s="153"/>
      <c r="BC503" s="153"/>
      <c r="BD503" s="153"/>
      <c r="BE503" s="153"/>
      <c r="BF503" s="153"/>
      <c r="BG503" s="153"/>
      <c r="BH503" s="153"/>
    </row>
    <row r="504" spans="1:60" outlineLevel="1" x14ac:dyDescent="0.2">
      <c r="A504" s="154"/>
      <c r="B504" s="160"/>
      <c r="C504" s="198" t="s">
        <v>412</v>
      </c>
      <c r="D504" s="165"/>
      <c r="E504" s="171"/>
      <c r="F504" s="175"/>
      <c r="G504" s="175"/>
      <c r="H504" s="175"/>
      <c r="I504" s="175"/>
      <c r="J504" s="175"/>
      <c r="K504" s="175"/>
      <c r="L504" s="175"/>
      <c r="M504" s="175"/>
      <c r="N504" s="163"/>
      <c r="O504" s="163"/>
      <c r="P504" s="163"/>
      <c r="Q504" s="163"/>
      <c r="R504" s="163"/>
      <c r="S504" s="163"/>
      <c r="T504" s="164"/>
      <c r="U504" s="163"/>
      <c r="V504" s="153"/>
      <c r="W504" s="153"/>
      <c r="X504" s="153"/>
      <c r="Y504" s="153"/>
      <c r="Z504" s="153"/>
      <c r="AA504" s="153"/>
      <c r="AB504" s="153"/>
      <c r="AC504" s="153"/>
      <c r="AD504" s="153"/>
      <c r="AE504" s="153" t="s">
        <v>144</v>
      </c>
      <c r="AF504" s="153">
        <v>0</v>
      </c>
      <c r="AG504" s="153"/>
      <c r="AH504" s="153"/>
      <c r="AI504" s="153"/>
      <c r="AJ504" s="153"/>
      <c r="AK504" s="153"/>
      <c r="AL504" s="153"/>
      <c r="AM504" s="153"/>
      <c r="AN504" s="153"/>
      <c r="AO504" s="153"/>
      <c r="AP504" s="153"/>
      <c r="AQ504" s="153"/>
      <c r="AR504" s="153"/>
      <c r="AS504" s="153"/>
      <c r="AT504" s="153"/>
      <c r="AU504" s="153"/>
      <c r="AV504" s="153"/>
      <c r="AW504" s="153"/>
      <c r="AX504" s="153"/>
      <c r="AY504" s="153"/>
      <c r="AZ504" s="153"/>
      <c r="BA504" s="153"/>
      <c r="BB504" s="153"/>
      <c r="BC504" s="153"/>
      <c r="BD504" s="153"/>
      <c r="BE504" s="153"/>
      <c r="BF504" s="153"/>
      <c r="BG504" s="153"/>
      <c r="BH504" s="153"/>
    </row>
    <row r="505" spans="1:60" outlineLevel="1" x14ac:dyDescent="0.2">
      <c r="A505" s="154"/>
      <c r="B505" s="160"/>
      <c r="C505" s="198" t="s">
        <v>585</v>
      </c>
      <c r="D505" s="165"/>
      <c r="E505" s="171">
        <v>193.24</v>
      </c>
      <c r="F505" s="175"/>
      <c r="G505" s="175"/>
      <c r="H505" s="175"/>
      <c r="I505" s="175"/>
      <c r="J505" s="175"/>
      <c r="K505" s="175"/>
      <c r="L505" s="175"/>
      <c r="M505" s="175"/>
      <c r="N505" s="163"/>
      <c r="O505" s="163"/>
      <c r="P505" s="163"/>
      <c r="Q505" s="163"/>
      <c r="R505" s="163"/>
      <c r="S505" s="163"/>
      <c r="T505" s="164"/>
      <c r="U505" s="163"/>
      <c r="V505" s="153"/>
      <c r="W505" s="153"/>
      <c r="X505" s="153"/>
      <c r="Y505" s="153"/>
      <c r="Z505" s="153"/>
      <c r="AA505" s="153"/>
      <c r="AB505" s="153"/>
      <c r="AC505" s="153"/>
      <c r="AD505" s="153"/>
      <c r="AE505" s="153" t="s">
        <v>144</v>
      </c>
      <c r="AF505" s="153">
        <v>0</v>
      </c>
      <c r="AG505" s="153"/>
      <c r="AH505" s="153"/>
      <c r="AI505" s="153"/>
      <c r="AJ505" s="153"/>
      <c r="AK505" s="153"/>
      <c r="AL505" s="153"/>
      <c r="AM505" s="153"/>
      <c r="AN505" s="153"/>
      <c r="AO505" s="153"/>
      <c r="AP505" s="153"/>
      <c r="AQ505" s="153"/>
      <c r="AR505" s="153"/>
      <c r="AS505" s="153"/>
      <c r="AT505" s="153"/>
      <c r="AU505" s="153"/>
      <c r="AV505" s="153"/>
      <c r="AW505" s="153"/>
      <c r="AX505" s="153"/>
      <c r="AY505" s="153"/>
      <c r="AZ505" s="153"/>
      <c r="BA505" s="153"/>
      <c r="BB505" s="153"/>
      <c r="BC505" s="153"/>
      <c r="BD505" s="153"/>
      <c r="BE505" s="153"/>
      <c r="BF505" s="153"/>
      <c r="BG505" s="153"/>
      <c r="BH505" s="153"/>
    </row>
    <row r="506" spans="1:60" ht="22.5" outlineLevel="1" x14ac:dyDescent="0.2">
      <c r="A506" s="154">
        <v>99</v>
      </c>
      <c r="B506" s="160" t="s">
        <v>593</v>
      </c>
      <c r="C506" s="197" t="s">
        <v>594</v>
      </c>
      <c r="D506" s="162" t="s">
        <v>212</v>
      </c>
      <c r="E506" s="170">
        <v>21.675000000000001</v>
      </c>
      <c r="F506" s="174"/>
      <c r="G506" s="175">
        <f>ROUND(E506*F506,2)</f>
        <v>0</v>
      </c>
      <c r="H506" s="174"/>
      <c r="I506" s="175">
        <f>ROUND(E506*H506,2)</f>
        <v>0</v>
      </c>
      <c r="J506" s="174"/>
      <c r="K506" s="175">
        <f>ROUND(E506*J506,2)</f>
        <v>0</v>
      </c>
      <c r="L506" s="175">
        <v>21</v>
      </c>
      <c r="M506" s="175">
        <f>G506*(1+L506/100)</f>
        <v>0</v>
      </c>
      <c r="N506" s="163">
        <v>9.8999999999999999E-4</v>
      </c>
      <c r="O506" s="163">
        <f>ROUND(E506*N506,5)</f>
        <v>2.146E-2</v>
      </c>
      <c r="P506" s="163">
        <v>0</v>
      </c>
      <c r="Q506" s="163">
        <f>ROUND(E506*P506,5)</f>
        <v>0</v>
      </c>
      <c r="R506" s="163"/>
      <c r="S506" s="163"/>
      <c r="T506" s="164">
        <v>0.53200000000000003</v>
      </c>
      <c r="U506" s="163">
        <f>ROUND(E506*T506,2)</f>
        <v>11.53</v>
      </c>
      <c r="V506" s="153"/>
      <c r="W506" s="153"/>
      <c r="X506" s="153"/>
      <c r="Y506" s="153"/>
      <c r="Z506" s="153"/>
      <c r="AA506" s="153"/>
      <c r="AB506" s="153"/>
      <c r="AC506" s="153"/>
      <c r="AD506" s="153"/>
      <c r="AE506" s="153" t="s">
        <v>142</v>
      </c>
      <c r="AF506" s="153"/>
      <c r="AG506" s="153"/>
      <c r="AH506" s="153"/>
      <c r="AI506" s="153"/>
      <c r="AJ506" s="153"/>
      <c r="AK506" s="153"/>
      <c r="AL506" s="153"/>
      <c r="AM506" s="153"/>
      <c r="AN506" s="153"/>
      <c r="AO506" s="153"/>
      <c r="AP506" s="153"/>
      <c r="AQ506" s="153"/>
      <c r="AR506" s="153"/>
      <c r="AS506" s="153"/>
      <c r="AT506" s="153"/>
      <c r="AU506" s="153"/>
      <c r="AV506" s="153"/>
      <c r="AW506" s="153"/>
      <c r="AX506" s="153"/>
      <c r="AY506" s="153"/>
      <c r="AZ506" s="153"/>
      <c r="BA506" s="153"/>
      <c r="BB506" s="153"/>
      <c r="BC506" s="153"/>
      <c r="BD506" s="153"/>
      <c r="BE506" s="153"/>
      <c r="BF506" s="153"/>
      <c r="BG506" s="153"/>
      <c r="BH506" s="153"/>
    </row>
    <row r="507" spans="1:60" outlineLevel="1" x14ac:dyDescent="0.2">
      <c r="A507" s="154"/>
      <c r="B507" s="160"/>
      <c r="C507" s="198" t="s">
        <v>588</v>
      </c>
      <c r="D507" s="165"/>
      <c r="E507" s="171"/>
      <c r="F507" s="175"/>
      <c r="G507" s="175"/>
      <c r="H507" s="175"/>
      <c r="I507" s="175"/>
      <c r="J507" s="175"/>
      <c r="K507" s="175"/>
      <c r="L507" s="175"/>
      <c r="M507" s="175"/>
      <c r="N507" s="163"/>
      <c r="O507" s="163"/>
      <c r="P507" s="163"/>
      <c r="Q507" s="163"/>
      <c r="R507" s="163"/>
      <c r="S507" s="163"/>
      <c r="T507" s="164"/>
      <c r="U507" s="163"/>
      <c r="V507" s="153"/>
      <c r="W507" s="153"/>
      <c r="X507" s="153"/>
      <c r="Y507" s="153"/>
      <c r="Z507" s="153"/>
      <c r="AA507" s="153"/>
      <c r="AB507" s="153"/>
      <c r="AC507" s="153"/>
      <c r="AD507" s="153"/>
      <c r="AE507" s="153" t="s">
        <v>144</v>
      </c>
      <c r="AF507" s="153">
        <v>0</v>
      </c>
      <c r="AG507" s="153"/>
      <c r="AH507" s="153"/>
      <c r="AI507" s="153"/>
      <c r="AJ507" s="153"/>
      <c r="AK507" s="153"/>
      <c r="AL507" s="153"/>
      <c r="AM507" s="153"/>
      <c r="AN507" s="153"/>
      <c r="AO507" s="153"/>
      <c r="AP507" s="153"/>
      <c r="AQ507" s="153"/>
      <c r="AR507" s="153"/>
      <c r="AS507" s="153"/>
      <c r="AT507" s="153"/>
      <c r="AU507" s="153"/>
      <c r="AV507" s="153"/>
      <c r="AW507" s="153"/>
      <c r="AX507" s="153"/>
      <c r="AY507" s="153"/>
      <c r="AZ507" s="153"/>
      <c r="BA507" s="153"/>
      <c r="BB507" s="153"/>
      <c r="BC507" s="153"/>
      <c r="BD507" s="153"/>
      <c r="BE507" s="153"/>
      <c r="BF507" s="153"/>
      <c r="BG507" s="153"/>
      <c r="BH507" s="153"/>
    </row>
    <row r="508" spans="1:60" outlineLevel="1" x14ac:dyDescent="0.2">
      <c r="A508" s="154"/>
      <c r="B508" s="160"/>
      <c r="C508" s="198" t="s">
        <v>589</v>
      </c>
      <c r="D508" s="165"/>
      <c r="E508" s="171"/>
      <c r="F508" s="175"/>
      <c r="G508" s="175"/>
      <c r="H508" s="175"/>
      <c r="I508" s="175"/>
      <c r="J508" s="175"/>
      <c r="K508" s="175"/>
      <c r="L508" s="175"/>
      <c r="M508" s="175"/>
      <c r="N508" s="163"/>
      <c r="O508" s="163"/>
      <c r="P508" s="163"/>
      <c r="Q508" s="163"/>
      <c r="R508" s="163"/>
      <c r="S508" s="163"/>
      <c r="T508" s="164"/>
      <c r="U508" s="163"/>
      <c r="V508" s="153"/>
      <c r="W508" s="153"/>
      <c r="X508" s="153"/>
      <c r="Y508" s="153"/>
      <c r="Z508" s="153"/>
      <c r="AA508" s="153"/>
      <c r="AB508" s="153"/>
      <c r="AC508" s="153"/>
      <c r="AD508" s="153"/>
      <c r="AE508" s="153" t="s">
        <v>144</v>
      </c>
      <c r="AF508" s="153">
        <v>0</v>
      </c>
      <c r="AG508" s="153"/>
      <c r="AH508" s="153"/>
      <c r="AI508" s="153"/>
      <c r="AJ508" s="153"/>
      <c r="AK508" s="153"/>
      <c r="AL508" s="153"/>
      <c r="AM508" s="153"/>
      <c r="AN508" s="153"/>
      <c r="AO508" s="153"/>
      <c r="AP508" s="153"/>
      <c r="AQ508" s="153"/>
      <c r="AR508" s="153"/>
      <c r="AS508" s="153"/>
      <c r="AT508" s="153"/>
      <c r="AU508" s="153"/>
      <c r="AV508" s="153"/>
      <c r="AW508" s="153"/>
      <c r="AX508" s="153"/>
      <c r="AY508" s="153"/>
      <c r="AZ508" s="153"/>
      <c r="BA508" s="153"/>
      <c r="BB508" s="153"/>
      <c r="BC508" s="153"/>
      <c r="BD508" s="153"/>
      <c r="BE508" s="153"/>
      <c r="BF508" s="153"/>
      <c r="BG508" s="153"/>
      <c r="BH508" s="153"/>
    </row>
    <row r="509" spans="1:60" outlineLevel="1" x14ac:dyDescent="0.2">
      <c r="A509" s="154"/>
      <c r="B509" s="160"/>
      <c r="C509" s="198" t="s">
        <v>590</v>
      </c>
      <c r="D509" s="165"/>
      <c r="E509" s="171">
        <v>21.675000000000001</v>
      </c>
      <c r="F509" s="175"/>
      <c r="G509" s="175"/>
      <c r="H509" s="175"/>
      <c r="I509" s="175"/>
      <c r="J509" s="175"/>
      <c r="K509" s="175"/>
      <c r="L509" s="175"/>
      <c r="M509" s="175"/>
      <c r="N509" s="163"/>
      <c r="O509" s="163"/>
      <c r="P509" s="163"/>
      <c r="Q509" s="163"/>
      <c r="R509" s="163"/>
      <c r="S509" s="163"/>
      <c r="T509" s="164"/>
      <c r="U509" s="163"/>
      <c r="V509" s="153"/>
      <c r="W509" s="153"/>
      <c r="X509" s="153"/>
      <c r="Y509" s="153"/>
      <c r="Z509" s="153"/>
      <c r="AA509" s="153"/>
      <c r="AB509" s="153"/>
      <c r="AC509" s="153"/>
      <c r="AD509" s="153"/>
      <c r="AE509" s="153" t="s">
        <v>144</v>
      </c>
      <c r="AF509" s="153">
        <v>0</v>
      </c>
      <c r="AG509" s="153"/>
      <c r="AH509" s="153"/>
      <c r="AI509" s="153"/>
      <c r="AJ509" s="153"/>
      <c r="AK509" s="153"/>
      <c r="AL509" s="153"/>
      <c r="AM509" s="153"/>
      <c r="AN509" s="153"/>
      <c r="AO509" s="153"/>
      <c r="AP509" s="153"/>
      <c r="AQ509" s="153"/>
      <c r="AR509" s="153"/>
      <c r="AS509" s="153"/>
      <c r="AT509" s="153"/>
      <c r="AU509" s="153"/>
      <c r="AV509" s="153"/>
      <c r="AW509" s="153"/>
      <c r="AX509" s="153"/>
      <c r="AY509" s="153"/>
      <c r="AZ509" s="153"/>
      <c r="BA509" s="153"/>
      <c r="BB509" s="153"/>
      <c r="BC509" s="153"/>
      <c r="BD509" s="153"/>
      <c r="BE509" s="153"/>
      <c r="BF509" s="153"/>
      <c r="BG509" s="153"/>
      <c r="BH509" s="153"/>
    </row>
    <row r="510" spans="1:60" ht="22.5" outlineLevel="1" x14ac:dyDescent="0.2">
      <c r="A510" s="154">
        <v>100</v>
      </c>
      <c r="B510" s="160" t="s">
        <v>595</v>
      </c>
      <c r="C510" s="197" t="s">
        <v>596</v>
      </c>
      <c r="D510" s="162" t="s">
        <v>212</v>
      </c>
      <c r="E510" s="170">
        <v>247.15225000000001</v>
      </c>
      <c r="F510" s="174"/>
      <c r="G510" s="175">
        <f>ROUND(E510*F510,2)</f>
        <v>0</v>
      </c>
      <c r="H510" s="174"/>
      <c r="I510" s="175">
        <f>ROUND(E510*H510,2)</f>
        <v>0</v>
      </c>
      <c r="J510" s="174"/>
      <c r="K510" s="175">
        <f>ROUND(E510*J510,2)</f>
        <v>0</v>
      </c>
      <c r="L510" s="175">
        <v>21</v>
      </c>
      <c r="M510" s="175">
        <f>G510*(1+L510/100)</f>
        <v>0</v>
      </c>
      <c r="N510" s="163">
        <v>4.4999999999999997E-3</v>
      </c>
      <c r="O510" s="163">
        <f>ROUND(E510*N510,5)</f>
        <v>1.11219</v>
      </c>
      <c r="P510" s="163">
        <v>0</v>
      </c>
      <c r="Q510" s="163">
        <f>ROUND(E510*P510,5)</f>
        <v>0</v>
      </c>
      <c r="R510" s="163"/>
      <c r="S510" s="163"/>
      <c r="T510" s="164">
        <v>0</v>
      </c>
      <c r="U510" s="163">
        <f>ROUND(E510*T510,2)</f>
        <v>0</v>
      </c>
      <c r="V510" s="153"/>
      <c r="W510" s="153"/>
      <c r="X510" s="153"/>
      <c r="Y510" s="153"/>
      <c r="Z510" s="153"/>
      <c r="AA510" s="153"/>
      <c r="AB510" s="153"/>
      <c r="AC510" s="153"/>
      <c r="AD510" s="153"/>
      <c r="AE510" s="153" t="s">
        <v>411</v>
      </c>
      <c r="AF510" s="153"/>
      <c r="AG510" s="153"/>
      <c r="AH510" s="153"/>
      <c r="AI510" s="153"/>
      <c r="AJ510" s="153"/>
      <c r="AK510" s="153"/>
      <c r="AL510" s="153"/>
      <c r="AM510" s="153"/>
      <c r="AN510" s="153"/>
      <c r="AO510" s="153"/>
      <c r="AP510" s="153"/>
      <c r="AQ510" s="153"/>
      <c r="AR510" s="153"/>
      <c r="AS510" s="153"/>
      <c r="AT510" s="153"/>
      <c r="AU510" s="153"/>
      <c r="AV510" s="153"/>
      <c r="AW510" s="153"/>
      <c r="AX510" s="153"/>
      <c r="AY510" s="153"/>
      <c r="AZ510" s="153"/>
      <c r="BA510" s="153"/>
      <c r="BB510" s="153"/>
      <c r="BC510" s="153"/>
      <c r="BD510" s="153"/>
      <c r="BE510" s="153"/>
      <c r="BF510" s="153"/>
      <c r="BG510" s="153"/>
      <c r="BH510" s="153"/>
    </row>
    <row r="511" spans="1:60" outlineLevel="1" x14ac:dyDescent="0.2">
      <c r="A511" s="154"/>
      <c r="B511" s="160"/>
      <c r="C511" s="198" t="s">
        <v>240</v>
      </c>
      <c r="D511" s="165"/>
      <c r="E511" s="171"/>
      <c r="F511" s="175"/>
      <c r="G511" s="175"/>
      <c r="H511" s="175"/>
      <c r="I511" s="175"/>
      <c r="J511" s="175"/>
      <c r="K511" s="175"/>
      <c r="L511" s="175"/>
      <c r="M511" s="175"/>
      <c r="N511" s="163"/>
      <c r="O511" s="163"/>
      <c r="P511" s="163"/>
      <c r="Q511" s="163"/>
      <c r="R511" s="163"/>
      <c r="S511" s="163"/>
      <c r="T511" s="164"/>
      <c r="U511" s="163"/>
      <c r="V511" s="153"/>
      <c r="W511" s="153"/>
      <c r="X511" s="153"/>
      <c r="Y511" s="153"/>
      <c r="Z511" s="153"/>
      <c r="AA511" s="153"/>
      <c r="AB511" s="153"/>
      <c r="AC511" s="153"/>
      <c r="AD511" s="153"/>
      <c r="AE511" s="153" t="s">
        <v>144</v>
      </c>
      <c r="AF511" s="153">
        <v>0</v>
      </c>
      <c r="AG511" s="153"/>
      <c r="AH511" s="153"/>
      <c r="AI511" s="153"/>
      <c r="AJ511" s="153"/>
      <c r="AK511" s="153"/>
      <c r="AL511" s="153"/>
      <c r="AM511" s="153"/>
      <c r="AN511" s="153"/>
      <c r="AO511" s="153"/>
      <c r="AP511" s="153"/>
      <c r="AQ511" s="153"/>
      <c r="AR511" s="153"/>
      <c r="AS511" s="153"/>
      <c r="AT511" s="153"/>
      <c r="AU511" s="153"/>
      <c r="AV511" s="153"/>
      <c r="AW511" s="153"/>
      <c r="AX511" s="153"/>
      <c r="AY511" s="153"/>
      <c r="AZ511" s="153"/>
      <c r="BA511" s="153"/>
      <c r="BB511" s="153"/>
      <c r="BC511" s="153"/>
      <c r="BD511" s="153"/>
      <c r="BE511" s="153"/>
      <c r="BF511" s="153"/>
      <c r="BG511" s="153"/>
      <c r="BH511" s="153"/>
    </row>
    <row r="512" spans="1:60" outlineLevel="1" x14ac:dyDescent="0.2">
      <c r="A512" s="154"/>
      <c r="B512" s="160"/>
      <c r="C512" s="198" t="s">
        <v>597</v>
      </c>
      <c r="D512" s="165"/>
      <c r="E512" s="171">
        <v>247.15225000000001</v>
      </c>
      <c r="F512" s="175"/>
      <c r="G512" s="175"/>
      <c r="H512" s="175"/>
      <c r="I512" s="175"/>
      <c r="J512" s="175"/>
      <c r="K512" s="175"/>
      <c r="L512" s="175"/>
      <c r="M512" s="175"/>
      <c r="N512" s="163"/>
      <c r="O512" s="163"/>
      <c r="P512" s="163"/>
      <c r="Q512" s="163"/>
      <c r="R512" s="163"/>
      <c r="S512" s="163"/>
      <c r="T512" s="164"/>
      <c r="U512" s="163"/>
      <c r="V512" s="153"/>
      <c r="W512" s="153"/>
      <c r="X512" s="153"/>
      <c r="Y512" s="153"/>
      <c r="Z512" s="153"/>
      <c r="AA512" s="153"/>
      <c r="AB512" s="153"/>
      <c r="AC512" s="153"/>
      <c r="AD512" s="153"/>
      <c r="AE512" s="153" t="s">
        <v>144</v>
      </c>
      <c r="AF512" s="153">
        <v>0</v>
      </c>
      <c r="AG512" s="153"/>
      <c r="AH512" s="153"/>
      <c r="AI512" s="153"/>
      <c r="AJ512" s="153"/>
      <c r="AK512" s="153"/>
      <c r="AL512" s="153"/>
      <c r="AM512" s="153"/>
      <c r="AN512" s="153"/>
      <c r="AO512" s="153"/>
      <c r="AP512" s="153"/>
      <c r="AQ512" s="153"/>
      <c r="AR512" s="153"/>
      <c r="AS512" s="153"/>
      <c r="AT512" s="153"/>
      <c r="AU512" s="153"/>
      <c r="AV512" s="153"/>
      <c r="AW512" s="153"/>
      <c r="AX512" s="153"/>
      <c r="AY512" s="153"/>
      <c r="AZ512" s="153"/>
      <c r="BA512" s="153"/>
      <c r="BB512" s="153"/>
      <c r="BC512" s="153"/>
      <c r="BD512" s="153"/>
      <c r="BE512" s="153"/>
      <c r="BF512" s="153"/>
      <c r="BG512" s="153"/>
      <c r="BH512" s="153"/>
    </row>
    <row r="513" spans="1:60" ht="22.5" outlineLevel="1" x14ac:dyDescent="0.2">
      <c r="A513" s="154">
        <v>101</v>
      </c>
      <c r="B513" s="160" t="s">
        <v>598</v>
      </c>
      <c r="C513" s="197" t="s">
        <v>599</v>
      </c>
      <c r="D513" s="162" t="s">
        <v>212</v>
      </c>
      <c r="E513" s="170">
        <v>247.15225000000001</v>
      </c>
      <c r="F513" s="174"/>
      <c r="G513" s="175">
        <f>ROUND(E513*F513,2)</f>
        <v>0</v>
      </c>
      <c r="H513" s="174"/>
      <c r="I513" s="175">
        <f>ROUND(E513*H513,2)</f>
        <v>0</v>
      </c>
      <c r="J513" s="174"/>
      <c r="K513" s="175">
        <f>ROUND(E513*J513,2)</f>
        <v>0</v>
      </c>
      <c r="L513" s="175">
        <v>21</v>
      </c>
      <c r="M513" s="175">
        <f>G513*(1+L513/100)</f>
        <v>0</v>
      </c>
      <c r="N513" s="163">
        <v>4.5999999999999999E-3</v>
      </c>
      <c r="O513" s="163">
        <f>ROUND(E513*N513,5)</f>
        <v>1.1369</v>
      </c>
      <c r="P513" s="163">
        <v>0</v>
      </c>
      <c r="Q513" s="163">
        <f>ROUND(E513*P513,5)</f>
        <v>0</v>
      </c>
      <c r="R513" s="163"/>
      <c r="S513" s="163"/>
      <c r="T513" s="164">
        <v>0</v>
      </c>
      <c r="U513" s="163">
        <f>ROUND(E513*T513,2)</f>
        <v>0</v>
      </c>
      <c r="V513" s="153"/>
      <c r="W513" s="153"/>
      <c r="X513" s="153"/>
      <c r="Y513" s="153"/>
      <c r="Z513" s="153"/>
      <c r="AA513" s="153"/>
      <c r="AB513" s="153"/>
      <c r="AC513" s="153"/>
      <c r="AD513" s="153"/>
      <c r="AE513" s="153" t="s">
        <v>411</v>
      </c>
      <c r="AF513" s="153"/>
      <c r="AG513" s="153"/>
      <c r="AH513" s="153"/>
      <c r="AI513" s="153"/>
      <c r="AJ513" s="153"/>
      <c r="AK513" s="153"/>
      <c r="AL513" s="153"/>
      <c r="AM513" s="153"/>
      <c r="AN513" s="153"/>
      <c r="AO513" s="153"/>
      <c r="AP513" s="153"/>
      <c r="AQ513" s="153"/>
      <c r="AR513" s="153"/>
      <c r="AS513" s="153"/>
      <c r="AT513" s="153"/>
      <c r="AU513" s="153"/>
      <c r="AV513" s="153"/>
      <c r="AW513" s="153"/>
      <c r="AX513" s="153"/>
      <c r="AY513" s="153"/>
      <c r="AZ513" s="153"/>
      <c r="BA513" s="153"/>
      <c r="BB513" s="153"/>
      <c r="BC513" s="153"/>
      <c r="BD513" s="153"/>
      <c r="BE513" s="153"/>
      <c r="BF513" s="153"/>
      <c r="BG513" s="153"/>
      <c r="BH513" s="153"/>
    </row>
    <row r="514" spans="1:60" outlineLevel="1" x14ac:dyDescent="0.2">
      <c r="A514" s="154"/>
      <c r="B514" s="160"/>
      <c r="C514" s="198" t="s">
        <v>240</v>
      </c>
      <c r="D514" s="165"/>
      <c r="E514" s="171"/>
      <c r="F514" s="175"/>
      <c r="G514" s="175"/>
      <c r="H514" s="175"/>
      <c r="I514" s="175"/>
      <c r="J514" s="175"/>
      <c r="K514" s="175"/>
      <c r="L514" s="175"/>
      <c r="M514" s="175"/>
      <c r="N514" s="163"/>
      <c r="O514" s="163"/>
      <c r="P514" s="163"/>
      <c r="Q514" s="163"/>
      <c r="R514" s="163"/>
      <c r="S514" s="163"/>
      <c r="T514" s="164"/>
      <c r="U514" s="163"/>
      <c r="V514" s="153"/>
      <c r="W514" s="153"/>
      <c r="X514" s="153"/>
      <c r="Y514" s="153"/>
      <c r="Z514" s="153"/>
      <c r="AA514" s="153"/>
      <c r="AB514" s="153"/>
      <c r="AC514" s="153"/>
      <c r="AD514" s="153"/>
      <c r="AE514" s="153" t="s">
        <v>144</v>
      </c>
      <c r="AF514" s="153">
        <v>0</v>
      </c>
      <c r="AG514" s="153"/>
      <c r="AH514" s="153"/>
      <c r="AI514" s="153"/>
      <c r="AJ514" s="153"/>
      <c r="AK514" s="153"/>
      <c r="AL514" s="153"/>
      <c r="AM514" s="153"/>
      <c r="AN514" s="153"/>
      <c r="AO514" s="153"/>
      <c r="AP514" s="153"/>
      <c r="AQ514" s="153"/>
      <c r="AR514" s="153"/>
      <c r="AS514" s="153"/>
      <c r="AT514" s="153"/>
      <c r="AU514" s="153"/>
      <c r="AV514" s="153"/>
      <c r="AW514" s="153"/>
      <c r="AX514" s="153"/>
      <c r="AY514" s="153"/>
      <c r="AZ514" s="153"/>
      <c r="BA514" s="153"/>
      <c r="BB514" s="153"/>
      <c r="BC514" s="153"/>
      <c r="BD514" s="153"/>
      <c r="BE514" s="153"/>
      <c r="BF514" s="153"/>
      <c r="BG514" s="153"/>
      <c r="BH514" s="153"/>
    </row>
    <row r="515" spans="1:60" outlineLevel="1" x14ac:dyDescent="0.2">
      <c r="A515" s="154"/>
      <c r="B515" s="160"/>
      <c r="C515" s="198" t="s">
        <v>597</v>
      </c>
      <c r="D515" s="165"/>
      <c r="E515" s="171">
        <v>247.15225000000001</v>
      </c>
      <c r="F515" s="175"/>
      <c r="G515" s="175"/>
      <c r="H515" s="175"/>
      <c r="I515" s="175"/>
      <c r="J515" s="175"/>
      <c r="K515" s="175"/>
      <c r="L515" s="175"/>
      <c r="M515" s="175"/>
      <c r="N515" s="163"/>
      <c r="O515" s="163"/>
      <c r="P515" s="163"/>
      <c r="Q515" s="163"/>
      <c r="R515" s="163"/>
      <c r="S515" s="163"/>
      <c r="T515" s="164"/>
      <c r="U515" s="163"/>
      <c r="V515" s="153"/>
      <c r="W515" s="153"/>
      <c r="X515" s="153"/>
      <c r="Y515" s="153"/>
      <c r="Z515" s="153"/>
      <c r="AA515" s="153"/>
      <c r="AB515" s="153"/>
      <c r="AC515" s="153"/>
      <c r="AD515" s="153"/>
      <c r="AE515" s="153" t="s">
        <v>144</v>
      </c>
      <c r="AF515" s="153">
        <v>0</v>
      </c>
      <c r="AG515" s="153"/>
      <c r="AH515" s="153"/>
      <c r="AI515" s="153"/>
      <c r="AJ515" s="153"/>
      <c r="AK515" s="153"/>
      <c r="AL515" s="153"/>
      <c r="AM515" s="153"/>
      <c r="AN515" s="153"/>
      <c r="AO515" s="153"/>
      <c r="AP515" s="153"/>
      <c r="AQ515" s="153"/>
      <c r="AR515" s="153"/>
      <c r="AS515" s="153"/>
      <c r="AT515" s="153"/>
      <c r="AU515" s="153"/>
      <c r="AV515" s="153"/>
      <c r="AW515" s="153"/>
      <c r="AX515" s="153"/>
      <c r="AY515" s="153"/>
      <c r="AZ515" s="153"/>
      <c r="BA515" s="153"/>
      <c r="BB515" s="153"/>
      <c r="BC515" s="153"/>
      <c r="BD515" s="153"/>
      <c r="BE515" s="153"/>
      <c r="BF515" s="153"/>
      <c r="BG515" s="153"/>
      <c r="BH515" s="153"/>
    </row>
    <row r="516" spans="1:60" ht="22.5" outlineLevel="1" x14ac:dyDescent="0.2">
      <c r="A516" s="154">
        <v>102</v>
      </c>
      <c r="B516" s="160" t="s">
        <v>600</v>
      </c>
      <c r="C516" s="197" t="s">
        <v>601</v>
      </c>
      <c r="D516" s="162" t="s">
        <v>207</v>
      </c>
      <c r="E516" s="170">
        <v>1</v>
      </c>
      <c r="F516" s="174"/>
      <c r="G516" s="175">
        <f>ROUND(E516*F516,2)</f>
        <v>0</v>
      </c>
      <c r="H516" s="174"/>
      <c r="I516" s="175">
        <f>ROUND(E516*H516,2)</f>
        <v>0</v>
      </c>
      <c r="J516" s="174"/>
      <c r="K516" s="175">
        <f>ROUND(E516*J516,2)</f>
        <v>0</v>
      </c>
      <c r="L516" s="175">
        <v>21</v>
      </c>
      <c r="M516" s="175">
        <f>G516*(1+L516/100)</f>
        <v>0</v>
      </c>
      <c r="N516" s="163">
        <v>0</v>
      </c>
      <c r="O516" s="163">
        <f>ROUND(E516*N516,5)</f>
        <v>0</v>
      </c>
      <c r="P516" s="163">
        <v>0</v>
      </c>
      <c r="Q516" s="163">
        <f>ROUND(E516*P516,5)</f>
        <v>0</v>
      </c>
      <c r="R516" s="163"/>
      <c r="S516" s="163"/>
      <c r="T516" s="164">
        <v>0</v>
      </c>
      <c r="U516" s="163">
        <f>ROUND(E516*T516,2)</f>
        <v>0</v>
      </c>
      <c r="V516" s="153"/>
      <c r="W516" s="153"/>
      <c r="X516" s="153"/>
      <c r="Y516" s="153"/>
      <c r="Z516" s="153"/>
      <c r="AA516" s="153"/>
      <c r="AB516" s="153"/>
      <c r="AC516" s="153"/>
      <c r="AD516" s="153"/>
      <c r="AE516" s="153" t="s">
        <v>142</v>
      </c>
      <c r="AF516" s="153"/>
      <c r="AG516" s="153"/>
      <c r="AH516" s="153"/>
      <c r="AI516" s="153"/>
      <c r="AJ516" s="153"/>
      <c r="AK516" s="153"/>
      <c r="AL516" s="153"/>
      <c r="AM516" s="153"/>
      <c r="AN516" s="153"/>
      <c r="AO516" s="153"/>
      <c r="AP516" s="153"/>
      <c r="AQ516" s="153"/>
      <c r="AR516" s="153"/>
      <c r="AS516" s="153"/>
      <c r="AT516" s="153"/>
      <c r="AU516" s="153"/>
      <c r="AV516" s="153"/>
      <c r="AW516" s="153"/>
      <c r="AX516" s="153"/>
      <c r="AY516" s="153"/>
      <c r="AZ516" s="153"/>
      <c r="BA516" s="153"/>
      <c r="BB516" s="153"/>
      <c r="BC516" s="153"/>
      <c r="BD516" s="153"/>
      <c r="BE516" s="153"/>
      <c r="BF516" s="153"/>
      <c r="BG516" s="153"/>
      <c r="BH516" s="153"/>
    </row>
    <row r="517" spans="1:60" outlineLevel="1" x14ac:dyDescent="0.2">
      <c r="A517" s="154">
        <v>103</v>
      </c>
      <c r="B517" s="160" t="s">
        <v>602</v>
      </c>
      <c r="C517" s="197" t="s">
        <v>603</v>
      </c>
      <c r="D517" s="162" t="s">
        <v>0</v>
      </c>
      <c r="E517" s="170">
        <v>3.7</v>
      </c>
      <c r="F517" s="174"/>
      <c r="G517" s="175">
        <f>ROUND(E517*F517,2)</f>
        <v>0</v>
      </c>
      <c r="H517" s="174"/>
      <c r="I517" s="175">
        <f>ROUND(E517*H517,2)</f>
        <v>0</v>
      </c>
      <c r="J517" s="174"/>
      <c r="K517" s="175">
        <f>ROUND(E517*J517,2)</f>
        <v>0</v>
      </c>
      <c r="L517" s="175">
        <v>21</v>
      </c>
      <c r="M517" s="175">
        <f>G517*(1+L517/100)</f>
        <v>0</v>
      </c>
      <c r="N517" s="163">
        <v>0</v>
      </c>
      <c r="O517" s="163">
        <f>ROUND(E517*N517,5)</f>
        <v>0</v>
      </c>
      <c r="P517" s="163">
        <v>0</v>
      </c>
      <c r="Q517" s="163">
        <f>ROUND(E517*P517,5)</f>
        <v>0</v>
      </c>
      <c r="R517" s="163"/>
      <c r="S517" s="163"/>
      <c r="T517" s="164">
        <v>0</v>
      </c>
      <c r="U517" s="163">
        <f>ROUND(E517*T517,2)</f>
        <v>0</v>
      </c>
      <c r="V517" s="153"/>
      <c r="W517" s="153"/>
      <c r="X517" s="153"/>
      <c r="Y517" s="153"/>
      <c r="Z517" s="153"/>
      <c r="AA517" s="153"/>
      <c r="AB517" s="153"/>
      <c r="AC517" s="153"/>
      <c r="AD517" s="153"/>
      <c r="AE517" s="153" t="s">
        <v>142</v>
      </c>
      <c r="AF517" s="153"/>
      <c r="AG517" s="153"/>
      <c r="AH517" s="153"/>
      <c r="AI517" s="153"/>
      <c r="AJ517" s="153"/>
      <c r="AK517" s="153"/>
      <c r="AL517" s="153"/>
      <c r="AM517" s="153"/>
      <c r="AN517" s="153"/>
      <c r="AO517" s="153"/>
      <c r="AP517" s="153"/>
      <c r="AQ517" s="153"/>
      <c r="AR517" s="153"/>
      <c r="AS517" s="153"/>
      <c r="AT517" s="153"/>
      <c r="AU517" s="153"/>
      <c r="AV517" s="153"/>
      <c r="AW517" s="153"/>
      <c r="AX517" s="153"/>
      <c r="AY517" s="153"/>
      <c r="AZ517" s="153"/>
      <c r="BA517" s="153"/>
      <c r="BB517" s="153"/>
      <c r="BC517" s="153"/>
      <c r="BD517" s="153"/>
      <c r="BE517" s="153"/>
      <c r="BF517" s="153"/>
      <c r="BG517" s="153"/>
      <c r="BH517" s="153"/>
    </row>
    <row r="518" spans="1:60" x14ac:dyDescent="0.2">
      <c r="A518" s="155" t="s">
        <v>139</v>
      </c>
      <c r="B518" s="161" t="s">
        <v>92</v>
      </c>
      <c r="C518" s="199" t="s">
        <v>93</v>
      </c>
      <c r="D518" s="166"/>
      <c r="E518" s="172"/>
      <c r="F518" s="176"/>
      <c r="G518" s="176">
        <f>SUMIF(AE519:AE555,"&lt;&gt;NOR",G519:G555)</f>
        <v>0</v>
      </c>
      <c r="H518" s="176"/>
      <c r="I518" s="176">
        <f>SUM(I519:I555)</f>
        <v>0</v>
      </c>
      <c r="J518" s="176"/>
      <c r="K518" s="176">
        <f>SUM(K519:K555)</f>
        <v>0</v>
      </c>
      <c r="L518" s="176"/>
      <c r="M518" s="176">
        <f>SUM(M519:M555)</f>
        <v>0</v>
      </c>
      <c r="N518" s="167"/>
      <c r="O518" s="167">
        <f>SUM(O519:O555)</f>
        <v>0.5900399999999999</v>
      </c>
      <c r="P518" s="167"/>
      <c r="Q518" s="167">
        <f>SUM(Q519:Q555)</f>
        <v>0</v>
      </c>
      <c r="R518" s="167"/>
      <c r="S518" s="167"/>
      <c r="T518" s="168"/>
      <c r="U518" s="167">
        <f>SUM(U519:U555)</f>
        <v>72.989999999999995</v>
      </c>
      <c r="AE518" t="s">
        <v>140</v>
      </c>
    </row>
    <row r="519" spans="1:60" ht="22.5" outlineLevel="1" x14ac:dyDescent="0.2">
      <c r="A519" s="154">
        <v>104</v>
      </c>
      <c r="B519" s="160" t="s">
        <v>604</v>
      </c>
      <c r="C519" s="197" t="s">
        <v>605</v>
      </c>
      <c r="D519" s="162" t="s">
        <v>224</v>
      </c>
      <c r="E519" s="170">
        <v>210.3</v>
      </c>
      <c r="F519" s="174"/>
      <c r="G519" s="175">
        <f>ROUND(E519*F519,2)</f>
        <v>0</v>
      </c>
      <c r="H519" s="174"/>
      <c r="I519" s="175">
        <f>ROUND(E519*H519,2)</f>
        <v>0</v>
      </c>
      <c r="J519" s="174"/>
      <c r="K519" s="175">
        <f>ROUND(E519*J519,2)</f>
        <v>0</v>
      </c>
      <c r="L519" s="175">
        <v>21</v>
      </c>
      <c r="M519" s="175">
        <f>G519*(1+L519/100)</f>
        <v>0</v>
      </c>
      <c r="N519" s="163">
        <v>0</v>
      </c>
      <c r="O519" s="163">
        <f>ROUND(E519*N519,5)</f>
        <v>0</v>
      </c>
      <c r="P519" s="163">
        <v>0</v>
      </c>
      <c r="Q519" s="163">
        <f>ROUND(E519*P519,5)</f>
        <v>0</v>
      </c>
      <c r="R519" s="163"/>
      <c r="S519" s="163"/>
      <c r="T519" s="164">
        <v>0.05</v>
      </c>
      <c r="U519" s="163">
        <f>ROUND(E519*T519,2)</f>
        <v>10.52</v>
      </c>
      <c r="V519" s="153"/>
      <c r="W519" s="153"/>
      <c r="X519" s="153"/>
      <c r="Y519" s="153"/>
      <c r="Z519" s="153"/>
      <c r="AA519" s="153"/>
      <c r="AB519" s="153"/>
      <c r="AC519" s="153"/>
      <c r="AD519" s="153"/>
      <c r="AE519" s="153" t="s">
        <v>142</v>
      </c>
      <c r="AF519" s="153"/>
      <c r="AG519" s="153"/>
      <c r="AH519" s="153"/>
      <c r="AI519" s="153"/>
      <c r="AJ519" s="153"/>
      <c r="AK519" s="153"/>
      <c r="AL519" s="153"/>
      <c r="AM519" s="153"/>
      <c r="AN519" s="153"/>
      <c r="AO519" s="153"/>
      <c r="AP519" s="153"/>
      <c r="AQ519" s="153"/>
      <c r="AR519" s="153"/>
      <c r="AS519" s="153"/>
      <c r="AT519" s="153"/>
      <c r="AU519" s="153"/>
      <c r="AV519" s="153"/>
      <c r="AW519" s="153"/>
      <c r="AX519" s="153"/>
      <c r="AY519" s="153"/>
      <c r="AZ519" s="153"/>
      <c r="BA519" s="153"/>
      <c r="BB519" s="153"/>
      <c r="BC519" s="153"/>
      <c r="BD519" s="153"/>
      <c r="BE519" s="153"/>
      <c r="BF519" s="153"/>
      <c r="BG519" s="153"/>
      <c r="BH519" s="153"/>
    </row>
    <row r="520" spans="1:60" outlineLevel="1" x14ac:dyDescent="0.2">
      <c r="A520" s="154"/>
      <c r="B520" s="160"/>
      <c r="C520" s="198" t="s">
        <v>606</v>
      </c>
      <c r="D520" s="165"/>
      <c r="E520" s="171">
        <v>137.30000000000001</v>
      </c>
      <c r="F520" s="175"/>
      <c r="G520" s="175"/>
      <c r="H520" s="175"/>
      <c r="I520" s="175"/>
      <c r="J520" s="175"/>
      <c r="K520" s="175"/>
      <c r="L520" s="175"/>
      <c r="M520" s="175"/>
      <c r="N520" s="163"/>
      <c r="O520" s="163"/>
      <c r="P520" s="163"/>
      <c r="Q520" s="163"/>
      <c r="R520" s="163"/>
      <c r="S520" s="163"/>
      <c r="T520" s="164"/>
      <c r="U520" s="163"/>
      <c r="V520" s="153"/>
      <c r="W520" s="153"/>
      <c r="X520" s="153"/>
      <c r="Y520" s="153"/>
      <c r="Z520" s="153"/>
      <c r="AA520" s="153"/>
      <c r="AB520" s="153"/>
      <c r="AC520" s="153"/>
      <c r="AD520" s="153"/>
      <c r="AE520" s="153" t="s">
        <v>144</v>
      </c>
      <c r="AF520" s="153">
        <v>0</v>
      </c>
      <c r="AG520" s="153"/>
      <c r="AH520" s="153"/>
      <c r="AI520" s="153"/>
      <c r="AJ520" s="153"/>
      <c r="AK520" s="153"/>
      <c r="AL520" s="153"/>
      <c r="AM520" s="153"/>
      <c r="AN520" s="153"/>
      <c r="AO520" s="153"/>
      <c r="AP520" s="153"/>
      <c r="AQ520" s="153"/>
      <c r="AR520" s="153"/>
      <c r="AS520" s="153"/>
      <c r="AT520" s="153"/>
      <c r="AU520" s="153"/>
      <c r="AV520" s="153"/>
      <c r="AW520" s="153"/>
      <c r="AX520" s="153"/>
      <c r="AY520" s="153"/>
      <c r="AZ520" s="153"/>
      <c r="BA520" s="153"/>
      <c r="BB520" s="153"/>
      <c r="BC520" s="153"/>
      <c r="BD520" s="153"/>
      <c r="BE520" s="153"/>
      <c r="BF520" s="153"/>
      <c r="BG520" s="153"/>
      <c r="BH520" s="153"/>
    </row>
    <row r="521" spans="1:60" outlineLevel="1" x14ac:dyDescent="0.2">
      <c r="A521" s="154"/>
      <c r="B521" s="160"/>
      <c r="C521" s="198" t="s">
        <v>607</v>
      </c>
      <c r="D521" s="165"/>
      <c r="E521" s="171">
        <v>73</v>
      </c>
      <c r="F521" s="175"/>
      <c r="G521" s="175"/>
      <c r="H521" s="175"/>
      <c r="I521" s="175"/>
      <c r="J521" s="175"/>
      <c r="K521" s="175"/>
      <c r="L521" s="175"/>
      <c r="M521" s="175"/>
      <c r="N521" s="163"/>
      <c r="O521" s="163"/>
      <c r="P521" s="163"/>
      <c r="Q521" s="163"/>
      <c r="R521" s="163"/>
      <c r="S521" s="163"/>
      <c r="T521" s="164"/>
      <c r="U521" s="163"/>
      <c r="V521" s="153"/>
      <c r="W521" s="153"/>
      <c r="X521" s="153"/>
      <c r="Y521" s="153"/>
      <c r="Z521" s="153"/>
      <c r="AA521" s="153"/>
      <c r="AB521" s="153"/>
      <c r="AC521" s="153"/>
      <c r="AD521" s="153"/>
      <c r="AE521" s="153" t="s">
        <v>144</v>
      </c>
      <c r="AF521" s="153">
        <v>0</v>
      </c>
      <c r="AG521" s="153"/>
      <c r="AH521" s="153"/>
      <c r="AI521" s="153"/>
      <c r="AJ521" s="153"/>
      <c r="AK521" s="153"/>
      <c r="AL521" s="153"/>
      <c r="AM521" s="153"/>
      <c r="AN521" s="153"/>
      <c r="AO521" s="153"/>
      <c r="AP521" s="153"/>
      <c r="AQ521" s="153"/>
      <c r="AR521" s="153"/>
      <c r="AS521" s="153"/>
      <c r="AT521" s="153"/>
      <c r="AU521" s="153"/>
      <c r="AV521" s="153"/>
      <c r="AW521" s="153"/>
      <c r="AX521" s="153"/>
      <c r="AY521" s="153"/>
      <c r="AZ521" s="153"/>
      <c r="BA521" s="153"/>
      <c r="BB521" s="153"/>
      <c r="BC521" s="153"/>
      <c r="BD521" s="153"/>
      <c r="BE521" s="153"/>
      <c r="BF521" s="153"/>
      <c r="BG521" s="153"/>
      <c r="BH521" s="153"/>
    </row>
    <row r="522" spans="1:60" ht="22.5" outlineLevel="1" x14ac:dyDescent="0.2">
      <c r="A522" s="154">
        <v>105</v>
      </c>
      <c r="B522" s="160" t="s">
        <v>608</v>
      </c>
      <c r="C522" s="197" t="s">
        <v>609</v>
      </c>
      <c r="D522" s="162" t="s">
        <v>212</v>
      </c>
      <c r="E522" s="170">
        <v>222.86</v>
      </c>
      <c r="F522" s="174"/>
      <c r="G522" s="175">
        <f>ROUND(E522*F522,2)</f>
        <v>0</v>
      </c>
      <c r="H522" s="174"/>
      <c r="I522" s="175">
        <f>ROUND(E522*H522,2)</f>
        <v>0</v>
      </c>
      <c r="J522" s="174"/>
      <c r="K522" s="175">
        <f>ROUND(E522*J522,2)</f>
        <v>0</v>
      </c>
      <c r="L522" s="175">
        <v>21</v>
      </c>
      <c r="M522" s="175">
        <f>G522*(1+L522/100)</f>
        <v>0</v>
      </c>
      <c r="N522" s="163">
        <v>0</v>
      </c>
      <c r="O522" s="163">
        <f>ROUND(E522*N522,5)</f>
        <v>0</v>
      </c>
      <c r="P522" s="163">
        <v>0</v>
      </c>
      <c r="Q522" s="163">
        <f>ROUND(E522*P522,5)</f>
        <v>0</v>
      </c>
      <c r="R522" s="163"/>
      <c r="S522" s="163"/>
      <c r="T522" s="164">
        <v>0.15</v>
      </c>
      <c r="U522" s="163">
        <f>ROUND(E522*T522,2)</f>
        <v>33.43</v>
      </c>
      <c r="V522" s="153"/>
      <c r="W522" s="153"/>
      <c r="X522" s="153"/>
      <c r="Y522" s="153"/>
      <c r="Z522" s="153"/>
      <c r="AA522" s="153"/>
      <c r="AB522" s="153"/>
      <c r="AC522" s="153"/>
      <c r="AD522" s="153"/>
      <c r="AE522" s="153" t="s">
        <v>142</v>
      </c>
      <c r="AF522" s="153"/>
      <c r="AG522" s="153"/>
      <c r="AH522" s="153"/>
      <c r="AI522" s="153"/>
      <c r="AJ522" s="153"/>
      <c r="AK522" s="153"/>
      <c r="AL522" s="153"/>
      <c r="AM522" s="153"/>
      <c r="AN522" s="153"/>
      <c r="AO522" s="153"/>
      <c r="AP522" s="153"/>
      <c r="AQ522" s="153"/>
      <c r="AR522" s="153"/>
      <c r="AS522" s="153"/>
      <c r="AT522" s="153"/>
      <c r="AU522" s="153"/>
      <c r="AV522" s="153"/>
      <c r="AW522" s="153"/>
      <c r="AX522" s="153"/>
      <c r="AY522" s="153"/>
      <c r="AZ522" s="153"/>
      <c r="BA522" s="153"/>
      <c r="BB522" s="153"/>
      <c r="BC522" s="153"/>
      <c r="BD522" s="153"/>
      <c r="BE522" s="153"/>
      <c r="BF522" s="153"/>
      <c r="BG522" s="153"/>
      <c r="BH522" s="153"/>
    </row>
    <row r="523" spans="1:60" outlineLevel="1" x14ac:dyDescent="0.2">
      <c r="A523" s="154"/>
      <c r="B523" s="160"/>
      <c r="C523" s="198" t="s">
        <v>252</v>
      </c>
      <c r="D523" s="165"/>
      <c r="E523" s="171"/>
      <c r="F523" s="175"/>
      <c r="G523" s="175"/>
      <c r="H523" s="175"/>
      <c r="I523" s="175"/>
      <c r="J523" s="175"/>
      <c r="K523" s="175"/>
      <c r="L523" s="175"/>
      <c r="M523" s="175"/>
      <c r="N523" s="163"/>
      <c r="O523" s="163"/>
      <c r="P523" s="163"/>
      <c r="Q523" s="163"/>
      <c r="R523" s="163"/>
      <c r="S523" s="163"/>
      <c r="T523" s="164"/>
      <c r="U523" s="163"/>
      <c r="V523" s="153"/>
      <c r="W523" s="153"/>
      <c r="X523" s="153"/>
      <c r="Y523" s="153"/>
      <c r="Z523" s="153"/>
      <c r="AA523" s="153"/>
      <c r="AB523" s="153"/>
      <c r="AC523" s="153"/>
      <c r="AD523" s="153"/>
      <c r="AE523" s="153" t="s">
        <v>144</v>
      </c>
      <c r="AF523" s="153">
        <v>0</v>
      </c>
      <c r="AG523" s="153"/>
      <c r="AH523" s="153"/>
      <c r="AI523" s="153"/>
      <c r="AJ523" s="153"/>
      <c r="AK523" s="153"/>
      <c r="AL523" s="153"/>
      <c r="AM523" s="153"/>
      <c r="AN523" s="153"/>
      <c r="AO523" s="153"/>
      <c r="AP523" s="153"/>
      <c r="AQ523" s="153"/>
      <c r="AR523" s="153"/>
      <c r="AS523" s="153"/>
      <c r="AT523" s="153"/>
      <c r="AU523" s="153"/>
      <c r="AV523" s="153"/>
      <c r="AW523" s="153"/>
      <c r="AX523" s="153"/>
      <c r="AY523" s="153"/>
      <c r="AZ523" s="153"/>
      <c r="BA523" s="153"/>
      <c r="BB523" s="153"/>
      <c r="BC523" s="153"/>
      <c r="BD523" s="153"/>
      <c r="BE523" s="153"/>
      <c r="BF523" s="153"/>
      <c r="BG523" s="153"/>
      <c r="BH523" s="153"/>
    </row>
    <row r="524" spans="1:60" outlineLevel="1" x14ac:dyDescent="0.2">
      <c r="A524" s="154"/>
      <c r="B524" s="160"/>
      <c r="C524" s="198" t="s">
        <v>412</v>
      </c>
      <c r="D524" s="165"/>
      <c r="E524" s="171"/>
      <c r="F524" s="175"/>
      <c r="G524" s="175"/>
      <c r="H524" s="175"/>
      <c r="I524" s="175"/>
      <c r="J524" s="175"/>
      <c r="K524" s="175"/>
      <c r="L524" s="175"/>
      <c r="M524" s="175"/>
      <c r="N524" s="163"/>
      <c r="O524" s="163"/>
      <c r="P524" s="163"/>
      <c r="Q524" s="163"/>
      <c r="R524" s="163"/>
      <c r="S524" s="163"/>
      <c r="T524" s="164"/>
      <c r="U524" s="163"/>
      <c r="V524" s="153"/>
      <c r="W524" s="153"/>
      <c r="X524" s="153"/>
      <c r="Y524" s="153"/>
      <c r="Z524" s="153"/>
      <c r="AA524" s="153"/>
      <c r="AB524" s="153"/>
      <c r="AC524" s="153"/>
      <c r="AD524" s="153"/>
      <c r="AE524" s="153" t="s">
        <v>144</v>
      </c>
      <c r="AF524" s="153">
        <v>0</v>
      </c>
      <c r="AG524" s="153"/>
      <c r="AH524" s="153"/>
      <c r="AI524" s="153"/>
      <c r="AJ524" s="153"/>
      <c r="AK524" s="153"/>
      <c r="AL524" s="153"/>
      <c r="AM524" s="153"/>
      <c r="AN524" s="153"/>
      <c r="AO524" s="153"/>
      <c r="AP524" s="153"/>
      <c r="AQ524" s="153"/>
      <c r="AR524" s="153"/>
      <c r="AS524" s="153"/>
      <c r="AT524" s="153"/>
      <c r="AU524" s="153"/>
      <c r="AV524" s="153"/>
      <c r="AW524" s="153"/>
      <c r="AX524" s="153"/>
      <c r="AY524" s="153"/>
      <c r="AZ524" s="153"/>
      <c r="BA524" s="153"/>
      <c r="BB524" s="153"/>
      <c r="BC524" s="153"/>
      <c r="BD524" s="153"/>
      <c r="BE524" s="153"/>
      <c r="BF524" s="153"/>
      <c r="BG524" s="153"/>
      <c r="BH524" s="153"/>
    </row>
    <row r="525" spans="1:60" outlineLevel="1" x14ac:dyDescent="0.2">
      <c r="A525" s="154"/>
      <c r="B525" s="160"/>
      <c r="C525" s="198" t="s">
        <v>413</v>
      </c>
      <c r="D525" s="165"/>
      <c r="E525" s="171"/>
      <c r="F525" s="175"/>
      <c r="G525" s="175"/>
      <c r="H525" s="175"/>
      <c r="I525" s="175"/>
      <c r="J525" s="175"/>
      <c r="K525" s="175"/>
      <c r="L525" s="175"/>
      <c r="M525" s="175"/>
      <c r="N525" s="163"/>
      <c r="O525" s="163"/>
      <c r="P525" s="163"/>
      <c r="Q525" s="163"/>
      <c r="R525" s="163"/>
      <c r="S525" s="163"/>
      <c r="T525" s="164"/>
      <c r="U525" s="163"/>
      <c r="V525" s="153"/>
      <c r="W525" s="153"/>
      <c r="X525" s="153"/>
      <c r="Y525" s="153"/>
      <c r="Z525" s="153"/>
      <c r="AA525" s="153"/>
      <c r="AB525" s="153"/>
      <c r="AC525" s="153"/>
      <c r="AD525" s="153"/>
      <c r="AE525" s="153" t="s">
        <v>144</v>
      </c>
      <c r="AF525" s="153">
        <v>0</v>
      </c>
      <c r="AG525" s="153"/>
      <c r="AH525" s="153"/>
      <c r="AI525" s="153"/>
      <c r="AJ525" s="153"/>
      <c r="AK525" s="153"/>
      <c r="AL525" s="153"/>
      <c r="AM525" s="153"/>
      <c r="AN525" s="153"/>
      <c r="AO525" s="153"/>
      <c r="AP525" s="153"/>
      <c r="AQ525" s="153"/>
      <c r="AR525" s="153"/>
      <c r="AS525" s="153"/>
      <c r="AT525" s="153"/>
      <c r="AU525" s="153"/>
      <c r="AV525" s="153"/>
      <c r="AW525" s="153"/>
      <c r="AX525" s="153"/>
      <c r="AY525" s="153"/>
      <c r="AZ525" s="153"/>
      <c r="BA525" s="153"/>
      <c r="BB525" s="153"/>
      <c r="BC525" s="153"/>
      <c r="BD525" s="153"/>
      <c r="BE525" s="153"/>
      <c r="BF525" s="153"/>
      <c r="BG525" s="153"/>
      <c r="BH525" s="153"/>
    </row>
    <row r="526" spans="1:60" outlineLevel="1" x14ac:dyDescent="0.2">
      <c r="A526" s="154"/>
      <c r="B526" s="160"/>
      <c r="C526" s="198" t="s">
        <v>610</v>
      </c>
      <c r="D526" s="165"/>
      <c r="E526" s="171">
        <v>178.52</v>
      </c>
      <c r="F526" s="175"/>
      <c r="G526" s="175"/>
      <c r="H526" s="175"/>
      <c r="I526" s="175"/>
      <c r="J526" s="175"/>
      <c r="K526" s="175"/>
      <c r="L526" s="175"/>
      <c r="M526" s="175"/>
      <c r="N526" s="163"/>
      <c r="O526" s="163"/>
      <c r="P526" s="163"/>
      <c r="Q526" s="163"/>
      <c r="R526" s="163"/>
      <c r="S526" s="163"/>
      <c r="T526" s="164"/>
      <c r="U526" s="163"/>
      <c r="V526" s="153"/>
      <c r="W526" s="153"/>
      <c r="X526" s="153"/>
      <c r="Y526" s="153"/>
      <c r="Z526" s="153"/>
      <c r="AA526" s="153"/>
      <c r="AB526" s="153"/>
      <c r="AC526" s="153"/>
      <c r="AD526" s="153"/>
      <c r="AE526" s="153" t="s">
        <v>144</v>
      </c>
      <c r="AF526" s="153">
        <v>0</v>
      </c>
      <c r="AG526" s="153"/>
      <c r="AH526" s="153"/>
      <c r="AI526" s="153"/>
      <c r="AJ526" s="153"/>
      <c r="AK526" s="153"/>
      <c r="AL526" s="153"/>
      <c r="AM526" s="153"/>
      <c r="AN526" s="153"/>
      <c r="AO526" s="153"/>
      <c r="AP526" s="153"/>
      <c r="AQ526" s="153"/>
      <c r="AR526" s="153"/>
      <c r="AS526" s="153"/>
      <c r="AT526" s="153"/>
      <c r="AU526" s="153"/>
      <c r="AV526" s="153"/>
      <c r="AW526" s="153"/>
      <c r="AX526" s="153"/>
      <c r="AY526" s="153"/>
      <c r="AZ526" s="153"/>
      <c r="BA526" s="153"/>
      <c r="BB526" s="153"/>
      <c r="BC526" s="153"/>
      <c r="BD526" s="153"/>
      <c r="BE526" s="153"/>
      <c r="BF526" s="153"/>
      <c r="BG526" s="153"/>
      <c r="BH526" s="153"/>
    </row>
    <row r="527" spans="1:60" outlineLevel="1" x14ac:dyDescent="0.2">
      <c r="A527" s="154"/>
      <c r="B527" s="160"/>
      <c r="C527" s="200" t="s">
        <v>257</v>
      </c>
      <c r="D527" s="169"/>
      <c r="E527" s="173">
        <v>178.52</v>
      </c>
      <c r="F527" s="175"/>
      <c r="G527" s="175"/>
      <c r="H527" s="175"/>
      <c r="I527" s="175"/>
      <c r="J527" s="175"/>
      <c r="K527" s="175"/>
      <c r="L527" s="175"/>
      <c r="M527" s="175"/>
      <c r="N527" s="163"/>
      <c r="O527" s="163"/>
      <c r="P527" s="163"/>
      <c r="Q527" s="163"/>
      <c r="R527" s="163"/>
      <c r="S527" s="163"/>
      <c r="T527" s="164"/>
      <c r="U527" s="163"/>
      <c r="V527" s="153"/>
      <c r="W527" s="153"/>
      <c r="X527" s="153"/>
      <c r="Y527" s="153"/>
      <c r="Z527" s="153"/>
      <c r="AA527" s="153"/>
      <c r="AB527" s="153"/>
      <c r="AC527" s="153"/>
      <c r="AD527" s="153"/>
      <c r="AE527" s="153" t="s">
        <v>144</v>
      </c>
      <c r="AF527" s="153">
        <v>1</v>
      </c>
      <c r="AG527" s="153"/>
      <c r="AH527" s="153"/>
      <c r="AI527" s="153"/>
      <c r="AJ527" s="153"/>
      <c r="AK527" s="153"/>
      <c r="AL527" s="153"/>
      <c r="AM527" s="153"/>
      <c r="AN527" s="153"/>
      <c r="AO527" s="153"/>
      <c r="AP527" s="153"/>
      <c r="AQ527" s="153"/>
      <c r="AR527" s="153"/>
      <c r="AS527" s="153"/>
      <c r="AT527" s="153"/>
      <c r="AU527" s="153"/>
      <c r="AV527" s="153"/>
      <c r="AW527" s="153"/>
      <c r="AX527" s="153"/>
      <c r="AY527" s="153"/>
      <c r="AZ527" s="153"/>
      <c r="BA527" s="153"/>
      <c r="BB527" s="153"/>
      <c r="BC527" s="153"/>
      <c r="BD527" s="153"/>
      <c r="BE527" s="153"/>
      <c r="BF527" s="153"/>
      <c r="BG527" s="153"/>
      <c r="BH527" s="153"/>
    </row>
    <row r="528" spans="1:60" outlineLevel="1" x14ac:dyDescent="0.2">
      <c r="A528" s="154"/>
      <c r="B528" s="160"/>
      <c r="C528" s="198" t="s">
        <v>258</v>
      </c>
      <c r="D528" s="165"/>
      <c r="E528" s="171"/>
      <c r="F528" s="175"/>
      <c r="G528" s="175"/>
      <c r="H528" s="175"/>
      <c r="I528" s="175"/>
      <c r="J528" s="175"/>
      <c r="K528" s="175"/>
      <c r="L528" s="175"/>
      <c r="M528" s="175"/>
      <c r="N528" s="163"/>
      <c r="O528" s="163"/>
      <c r="P528" s="163"/>
      <c r="Q528" s="163"/>
      <c r="R528" s="163"/>
      <c r="S528" s="163"/>
      <c r="T528" s="164"/>
      <c r="U528" s="163"/>
      <c r="V528" s="153"/>
      <c r="W528" s="153"/>
      <c r="X528" s="153"/>
      <c r="Y528" s="153"/>
      <c r="Z528" s="153"/>
      <c r="AA528" s="153"/>
      <c r="AB528" s="153"/>
      <c r="AC528" s="153"/>
      <c r="AD528" s="153"/>
      <c r="AE528" s="153" t="s">
        <v>144</v>
      </c>
      <c r="AF528" s="153">
        <v>0</v>
      </c>
      <c r="AG528" s="153"/>
      <c r="AH528" s="153"/>
      <c r="AI528" s="153"/>
      <c r="AJ528" s="153"/>
      <c r="AK528" s="153"/>
      <c r="AL528" s="153"/>
      <c r="AM528" s="153"/>
      <c r="AN528" s="153"/>
      <c r="AO528" s="153"/>
      <c r="AP528" s="153"/>
      <c r="AQ528" s="153"/>
      <c r="AR528" s="153"/>
      <c r="AS528" s="153"/>
      <c r="AT528" s="153"/>
      <c r="AU528" s="153"/>
      <c r="AV528" s="153"/>
      <c r="AW528" s="153"/>
      <c r="AX528" s="153"/>
      <c r="AY528" s="153"/>
      <c r="AZ528" s="153"/>
      <c r="BA528" s="153"/>
      <c r="BB528" s="153"/>
      <c r="BC528" s="153"/>
      <c r="BD528" s="153"/>
      <c r="BE528" s="153"/>
      <c r="BF528" s="153"/>
      <c r="BG528" s="153"/>
      <c r="BH528" s="153"/>
    </row>
    <row r="529" spans="1:60" outlineLevel="1" x14ac:dyDescent="0.2">
      <c r="A529" s="154"/>
      <c r="B529" s="160"/>
      <c r="C529" s="198" t="s">
        <v>611</v>
      </c>
      <c r="D529" s="165"/>
      <c r="E529" s="171"/>
      <c r="F529" s="175"/>
      <c r="G529" s="175"/>
      <c r="H529" s="175"/>
      <c r="I529" s="175"/>
      <c r="J529" s="175"/>
      <c r="K529" s="175"/>
      <c r="L529" s="175"/>
      <c r="M529" s="175"/>
      <c r="N529" s="163"/>
      <c r="O529" s="163"/>
      <c r="P529" s="163"/>
      <c r="Q529" s="163"/>
      <c r="R529" s="163"/>
      <c r="S529" s="163"/>
      <c r="T529" s="164"/>
      <c r="U529" s="163"/>
      <c r="V529" s="153"/>
      <c r="W529" s="153"/>
      <c r="X529" s="153"/>
      <c r="Y529" s="153"/>
      <c r="Z529" s="153"/>
      <c r="AA529" s="153"/>
      <c r="AB529" s="153"/>
      <c r="AC529" s="153"/>
      <c r="AD529" s="153"/>
      <c r="AE529" s="153" t="s">
        <v>144</v>
      </c>
      <c r="AF529" s="153">
        <v>0</v>
      </c>
      <c r="AG529" s="153"/>
      <c r="AH529" s="153"/>
      <c r="AI529" s="153"/>
      <c r="AJ529" s="153"/>
      <c r="AK529" s="153"/>
      <c r="AL529" s="153"/>
      <c r="AM529" s="153"/>
      <c r="AN529" s="153"/>
      <c r="AO529" s="153"/>
      <c r="AP529" s="153"/>
      <c r="AQ529" s="153"/>
      <c r="AR529" s="153"/>
      <c r="AS529" s="153"/>
      <c r="AT529" s="153"/>
      <c r="AU529" s="153"/>
      <c r="AV529" s="153"/>
      <c r="AW529" s="153"/>
      <c r="AX529" s="153"/>
      <c r="AY529" s="153"/>
      <c r="AZ529" s="153"/>
      <c r="BA529" s="153"/>
      <c r="BB529" s="153"/>
      <c r="BC529" s="153"/>
      <c r="BD529" s="153"/>
      <c r="BE529" s="153"/>
      <c r="BF529" s="153"/>
      <c r="BG529" s="153"/>
      <c r="BH529" s="153"/>
    </row>
    <row r="530" spans="1:60" outlineLevel="1" x14ac:dyDescent="0.2">
      <c r="A530" s="154"/>
      <c r="B530" s="160"/>
      <c r="C530" s="198" t="s">
        <v>612</v>
      </c>
      <c r="D530" s="165"/>
      <c r="E530" s="171">
        <v>44.34</v>
      </c>
      <c r="F530" s="175"/>
      <c r="G530" s="175"/>
      <c r="H530" s="175"/>
      <c r="I530" s="175"/>
      <c r="J530" s="175"/>
      <c r="K530" s="175"/>
      <c r="L530" s="175"/>
      <c r="M530" s="175"/>
      <c r="N530" s="163"/>
      <c r="O530" s="163"/>
      <c r="P530" s="163"/>
      <c r="Q530" s="163"/>
      <c r="R530" s="163"/>
      <c r="S530" s="163"/>
      <c r="T530" s="164"/>
      <c r="U530" s="163"/>
      <c r="V530" s="153"/>
      <c r="W530" s="153"/>
      <c r="X530" s="153"/>
      <c r="Y530" s="153"/>
      <c r="Z530" s="153"/>
      <c r="AA530" s="153"/>
      <c r="AB530" s="153"/>
      <c r="AC530" s="153"/>
      <c r="AD530" s="153"/>
      <c r="AE530" s="153" t="s">
        <v>144</v>
      </c>
      <c r="AF530" s="153">
        <v>0</v>
      </c>
      <c r="AG530" s="153"/>
      <c r="AH530" s="153"/>
      <c r="AI530" s="153"/>
      <c r="AJ530" s="153"/>
      <c r="AK530" s="153"/>
      <c r="AL530" s="153"/>
      <c r="AM530" s="153"/>
      <c r="AN530" s="153"/>
      <c r="AO530" s="153"/>
      <c r="AP530" s="153"/>
      <c r="AQ530" s="153"/>
      <c r="AR530" s="153"/>
      <c r="AS530" s="153"/>
      <c r="AT530" s="153"/>
      <c r="AU530" s="153"/>
      <c r="AV530" s="153"/>
      <c r="AW530" s="153"/>
      <c r="AX530" s="153"/>
      <c r="AY530" s="153"/>
      <c r="AZ530" s="153"/>
      <c r="BA530" s="153"/>
      <c r="BB530" s="153"/>
      <c r="BC530" s="153"/>
      <c r="BD530" s="153"/>
      <c r="BE530" s="153"/>
      <c r="BF530" s="153"/>
      <c r="BG530" s="153"/>
      <c r="BH530" s="153"/>
    </row>
    <row r="531" spans="1:60" outlineLevel="1" x14ac:dyDescent="0.2">
      <c r="A531" s="154"/>
      <c r="B531" s="160"/>
      <c r="C531" s="200" t="s">
        <v>257</v>
      </c>
      <c r="D531" s="169"/>
      <c r="E531" s="173">
        <v>44.34</v>
      </c>
      <c r="F531" s="175"/>
      <c r="G531" s="175"/>
      <c r="H531" s="175"/>
      <c r="I531" s="175"/>
      <c r="J531" s="175"/>
      <c r="K531" s="175"/>
      <c r="L531" s="175"/>
      <c r="M531" s="175"/>
      <c r="N531" s="163"/>
      <c r="O531" s="163"/>
      <c r="P531" s="163"/>
      <c r="Q531" s="163"/>
      <c r="R531" s="163"/>
      <c r="S531" s="163"/>
      <c r="T531" s="164"/>
      <c r="U531" s="163"/>
      <c r="V531" s="153"/>
      <c r="W531" s="153"/>
      <c r="X531" s="153"/>
      <c r="Y531" s="153"/>
      <c r="Z531" s="153"/>
      <c r="AA531" s="153"/>
      <c r="AB531" s="153"/>
      <c r="AC531" s="153"/>
      <c r="AD531" s="153"/>
      <c r="AE531" s="153" t="s">
        <v>144</v>
      </c>
      <c r="AF531" s="153">
        <v>1</v>
      </c>
      <c r="AG531" s="153"/>
      <c r="AH531" s="153"/>
      <c r="AI531" s="153"/>
      <c r="AJ531" s="153"/>
      <c r="AK531" s="153"/>
      <c r="AL531" s="153"/>
      <c r="AM531" s="153"/>
      <c r="AN531" s="153"/>
      <c r="AO531" s="153"/>
      <c r="AP531" s="153"/>
      <c r="AQ531" s="153"/>
      <c r="AR531" s="153"/>
      <c r="AS531" s="153"/>
      <c r="AT531" s="153"/>
      <c r="AU531" s="153"/>
      <c r="AV531" s="153"/>
      <c r="AW531" s="153"/>
      <c r="AX531" s="153"/>
      <c r="AY531" s="153"/>
      <c r="AZ531" s="153"/>
      <c r="BA531" s="153"/>
      <c r="BB531" s="153"/>
      <c r="BC531" s="153"/>
      <c r="BD531" s="153"/>
      <c r="BE531" s="153"/>
      <c r="BF531" s="153"/>
      <c r="BG531" s="153"/>
      <c r="BH531" s="153"/>
    </row>
    <row r="532" spans="1:60" ht="22.5" outlineLevel="1" x14ac:dyDescent="0.2">
      <c r="A532" s="154">
        <v>106</v>
      </c>
      <c r="B532" s="160" t="s">
        <v>613</v>
      </c>
      <c r="C532" s="197" t="s">
        <v>614</v>
      </c>
      <c r="D532" s="162" t="s">
        <v>212</v>
      </c>
      <c r="E532" s="170">
        <v>13.6</v>
      </c>
      <c r="F532" s="174"/>
      <c r="G532" s="175">
        <f>ROUND(E532*F532,2)</f>
        <v>0</v>
      </c>
      <c r="H532" s="174"/>
      <c r="I532" s="175">
        <f>ROUND(E532*H532,2)</f>
        <v>0</v>
      </c>
      <c r="J532" s="174"/>
      <c r="K532" s="175">
        <f>ROUND(E532*J532,2)</f>
        <v>0</v>
      </c>
      <c r="L532" s="175">
        <v>21</v>
      </c>
      <c r="M532" s="175">
        <f>G532*(1+L532/100)</f>
        <v>0</v>
      </c>
      <c r="N532" s="163">
        <v>0</v>
      </c>
      <c r="O532" s="163">
        <f>ROUND(E532*N532,5)</f>
        <v>0</v>
      </c>
      <c r="P532" s="163">
        <v>0</v>
      </c>
      <c r="Q532" s="163">
        <f>ROUND(E532*P532,5)</f>
        <v>0</v>
      </c>
      <c r="R532" s="163"/>
      <c r="S532" s="163"/>
      <c r="T532" s="164">
        <v>0.08</v>
      </c>
      <c r="U532" s="163">
        <f>ROUND(E532*T532,2)</f>
        <v>1.0900000000000001</v>
      </c>
      <c r="V532" s="153"/>
      <c r="W532" s="153"/>
      <c r="X532" s="153"/>
      <c r="Y532" s="153"/>
      <c r="Z532" s="153"/>
      <c r="AA532" s="153"/>
      <c r="AB532" s="153"/>
      <c r="AC532" s="153"/>
      <c r="AD532" s="153"/>
      <c r="AE532" s="153" t="s">
        <v>142</v>
      </c>
      <c r="AF532" s="153"/>
      <c r="AG532" s="153"/>
      <c r="AH532" s="153"/>
      <c r="AI532" s="153"/>
      <c r="AJ532" s="153"/>
      <c r="AK532" s="153"/>
      <c r="AL532" s="153"/>
      <c r="AM532" s="153"/>
      <c r="AN532" s="153"/>
      <c r="AO532" s="153"/>
      <c r="AP532" s="153"/>
      <c r="AQ532" s="153"/>
      <c r="AR532" s="153"/>
      <c r="AS532" s="153"/>
      <c r="AT532" s="153"/>
      <c r="AU532" s="153"/>
      <c r="AV532" s="153"/>
      <c r="AW532" s="153"/>
      <c r="AX532" s="153"/>
      <c r="AY532" s="153"/>
      <c r="AZ532" s="153"/>
      <c r="BA532" s="153"/>
      <c r="BB532" s="153"/>
      <c r="BC532" s="153"/>
      <c r="BD532" s="153"/>
      <c r="BE532" s="153"/>
      <c r="BF532" s="153"/>
      <c r="BG532" s="153"/>
      <c r="BH532" s="153"/>
    </row>
    <row r="533" spans="1:60" outlineLevel="1" x14ac:dyDescent="0.2">
      <c r="A533" s="154"/>
      <c r="B533" s="160"/>
      <c r="C533" s="198" t="s">
        <v>252</v>
      </c>
      <c r="D533" s="165"/>
      <c r="E533" s="171"/>
      <c r="F533" s="175"/>
      <c r="G533" s="175"/>
      <c r="H533" s="175"/>
      <c r="I533" s="175"/>
      <c r="J533" s="175"/>
      <c r="K533" s="175"/>
      <c r="L533" s="175"/>
      <c r="M533" s="175"/>
      <c r="N533" s="163"/>
      <c r="O533" s="163"/>
      <c r="P533" s="163"/>
      <c r="Q533" s="163"/>
      <c r="R533" s="163"/>
      <c r="S533" s="163"/>
      <c r="T533" s="164"/>
      <c r="U533" s="163"/>
      <c r="V533" s="153"/>
      <c r="W533" s="153"/>
      <c r="X533" s="153"/>
      <c r="Y533" s="153"/>
      <c r="Z533" s="153"/>
      <c r="AA533" s="153"/>
      <c r="AB533" s="153"/>
      <c r="AC533" s="153"/>
      <c r="AD533" s="153"/>
      <c r="AE533" s="153" t="s">
        <v>144</v>
      </c>
      <c r="AF533" s="153">
        <v>0</v>
      </c>
      <c r="AG533" s="153"/>
      <c r="AH533" s="153"/>
      <c r="AI533" s="153"/>
      <c r="AJ533" s="153"/>
      <c r="AK533" s="153"/>
      <c r="AL533" s="153"/>
      <c r="AM533" s="153"/>
      <c r="AN533" s="153"/>
      <c r="AO533" s="153"/>
      <c r="AP533" s="153"/>
      <c r="AQ533" s="153"/>
      <c r="AR533" s="153"/>
      <c r="AS533" s="153"/>
      <c r="AT533" s="153"/>
      <c r="AU533" s="153"/>
      <c r="AV533" s="153"/>
      <c r="AW533" s="153"/>
      <c r="AX533" s="153"/>
      <c r="AY533" s="153"/>
      <c r="AZ533" s="153"/>
      <c r="BA533" s="153"/>
      <c r="BB533" s="153"/>
      <c r="BC533" s="153"/>
      <c r="BD533" s="153"/>
      <c r="BE533" s="153"/>
      <c r="BF533" s="153"/>
      <c r="BG533" s="153"/>
      <c r="BH533" s="153"/>
    </row>
    <row r="534" spans="1:60" outlineLevel="1" x14ac:dyDescent="0.2">
      <c r="A534" s="154"/>
      <c r="B534" s="160"/>
      <c r="C534" s="198" t="s">
        <v>412</v>
      </c>
      <c r="D534" s="165"/>
      <c r="E534" s="171"/>
      <c r="F534" s="175"/>
      <c r="G534" s="175"/>
      <c r="H534" s="175"/>
      <c r="I534" s="175"/>
      <c r="J534" s="175"/>
      <c r="K534" s="175"/>
      <c r="L534" s="175"/>
      <c r="M534" s="175"/>
      <c r="N534" s="163"/>
      <c r="O534" s="163"/>
      <c r="P534" s="163"/>
      <c r="Q534" s="163"/>
      <c r="R534" s="163"/>
      <c r="S534" s="163"/>
      <c r="T534" s="164"/>
      <c r="U534" s="163"/>
      <c r="V534" s="153"/>
      <c r="W534" s="153"/>
      <c r="X534" s="153"/>
      <c r="Y534" s="153"/>
      <c r="Z534" s="153"/>
      <c r="AA534" s="153"/>
      <c r="AB534" s="153"/>
      <c r="AC534" s="153"/>
      <c r="AD534" s="153"/>
      <c r="AE534" s="153" t="s">
        <v>144</v>
      </c>
      <c r="AF534" s="153">
        <v>0</v>
      </c>
      <c r="AG534" s="153"/>
      <c r="AH534" s="153"/>
      <c r="AI534" s="153"/>
      <c r="AJ534" s="153"/>
      <c r="AK534" s="153"/>
      <c r="AL534" s="153"/>
      <c r="AM534" s="153"/>
      <c r="AN534" s="153"/>
      <c r="AO534" s="153"/>
      <c r="AP534" s="153"/>
      <c r="AQ534" s="153"/>
      <c r="AR534" s="153"/>
      <c r="AS534" s="153"/>
      <c r="AT534" s="153"/>
      <c r="AU534" s="153"/>
      <c r="AV534" s="153"/>
      <c r="AW534" s="153"/>
      <c r="AX534" s="153"/>
      <c r="AY534" s="153"/>
      <c r="AZ534" s="153"/>
      <c r="BA534" s="153"/>
      <c r="BB534" s="153"/>
      <c r="BC534" s="153"/>
      <c r="BD534" s="153"/>
      <c r="BE534" s="153"/>
      <c r="BF534" s="153"/>
      <c r="BG534" s="153"/>
      <c r="BH534" s="153"/>
    </row>
    <row r="535" spans="1:60" outlineLevel="1" x14ac:dyDescent="0.2">
      <c r="A535" s="154"/>
      <c r="B535" s="160"/>
      <c r="C535" s="198" t="s">
        <v>423</v>
      </c>
      <c r="D535" s="165"/>
      <c r="E535" s="171">
        <v>11.7</v>
      </c>
      <c r="F535" s="175"/>
      <c r="G535" s="175"/>
      <c r="H535" s="175"/>
      <c r="I535" s="175"/>
      <c r="J535" s="175"/>
      <c r="K535" s="175"/>
      <c r="L535" s="175"/>
      <c r="M535" s="175"/>
      <c r="N535" s="163"/>
      <c r="O535" s="163"/>
      <c r="P535" s="163"/>
      <c r="Q535" s="163"/>
      <c r="R535" s="163"/>
      <c r="S535" s="163"/>
      <c r="T535" s="164"/>
      <c r="U535" s="163"/>
      <c r="V535" s="153"/>
      <c r="W535" s="153"/>
      <c r="X535" s="153"/>
      <c r="Y535" s="153"/>
      <c r="Z535" s="153"/>
      <c r="AA535" s="153"/>
      <c r="AB535" s="153"/>
      <c r="AC535" s="153"/>
      <c r="AD535" s="153"/>
      <c r="AE535" s="153" t="s">
        <v>144</v>
      </c>
      <c r="AF535" s="153">
        <v>0</v>
      </c>
      <c r="AG535" s="153"/>
      <c r="AH535" s="153"/>
      <c r="AI535" s="153"/>
      <c r="AJ535" s="153"/>
      <c r="AK535" s="153"/>
      <c r="AL535" s="153"/>
      <c r="AM535" s="153"/>
      <c r="AN535" s="153"/>
      <c r="AO535" s="153"/>
      <c r="AP535" s="153"/>
      <c r="AQ535" s="153"/>
      <c r="AR535" s="153"/>
      <c r="AS535" s="153"/>
      <c r="AT535" s="153"/>
      <c r="AU535" s="153"/>
      <c r="AV535" s="153"/>
      <c r="AW535" s="153"/>
      <c r="AX535" s="153"/>
      <c r="AY535" s="153"/>
      <c r="AZ535" s="153"/>
      <c r="BA535" s="153"/>
      <c r="BB535" s="153"/>
      <c r="BC535" s="153"/>
      <c r="BD535" s="153"/>
      <c r="BE535" s="153"/>
      <c r="BF535" s="153"/>
      <c r="BG535" s="153"/>
      <c r="BH535" s="153"/>
    </row>
    <row r="536" spans="1:60" outlineLevel="1" x14ac:dyDescent="0.2">
      <c r="A536" s="154"/>
      <c r="B536" s="160"/>
      <c r="C536" s="200" t="s">
        <v>257</v>
      </c>
      <c r="D536" s="169"/>
      <c r="E536" s="173">
        <v>11.7</v>
      </c>
      <c r="F536" s="175"/>
      <c r="G536" s="175"/>
      <c r="H536" s="175"/>
      <c r="I536" s="175"/>
      <c r="J536" s="175"/>
      <c r="K536" s="175"/>
      <c r="L536" s="175"/>
      <c r="M536" s="175"/>
      <c r="N536" s="163"/>
      <c r="O536" s="163"/>
      <c r="P536" s="163"/>
      <c r="Q536" s="163"/>
      <c r="R536" s="163"/>
      <c r="S536" s="163"/>
      <c r="T536" s="164"/>
      <c r="U536" s="163"/>
      <c r="V536" s="153"/>
      <c r="W536" s="153"/>
      <c r="X536" s="153"/>
      <c r="Y536" s="153"/>
      <c r="Z536" s="153"/>
      <c r="AA536" s="153"/>
      <c r="AB536" s="153"/>
      <c r="AC536" s="153"/>
      <c r="AD536" s="153"/>
      <c r="AE536" s="153" t="s">
        <v>144</v>
      </c>
      <c r="AF536" s="153">
        <v>1</v>
      </c>
      <c r="AG536" s="153"/>
      <c r="AH536" s="153"/>
      <c r="AI536" s="153"/>
      <c r="AJ536" s="153"/>
      <c r="AK536" s="153"/>
      <c r="AL536" s="153"/>
      <c r="AM536" s="153"/>
      <c r="AN536" s="153"/>
      <c r="AO536" s="153"/>
      <c r="AP536" s="153"/>
      <c r="AQ536" s="153"/>
      <c r="AR536" s="153"/>
      <c r="AS536" s="153"/>
      <c r="AT536" s="153"/>
      <c r="AU536" s="153"/>
      <c r="AV536" s="153"/>
      <c r="AW536" s="153"/>
      <c r="AX536" s="153"/>
      <c r="AY536" s="153"/>
      <c r="AZ536" s="153"/>
      <c r="BA536" s="153"/>
      <c r="BB536" s="153"/>
      <c r="BC536" s="153"/>
      <c r="BD536" s="153"/>
      <c r="BE536" s="153"/>
      <c r="BF536" s="153"/>
      <c r="BG536" s="153"/>
      <c r="BH536" s="153"/>
    </row>
    <row r="537" spans="1:60" outlineLevel="1" x14ac:dyDescent="0.2">
      <c r="A537" s="154"/>
      <c r="B537" s="160"/>
      <c r="C537" s="198" t="s">
        <v>258</v>
      </c>
      <c r="D537" s="165"/>
      <c r="E537" s="171"/>
      <c r="F537" s="175"/>
      <c r="G537" s="175"/>
      <c r="H537" s="175"/>
      <c r="I537" s="175"/>
      <c r="J537" s="175"/>
      <c r="K537" s="175"/>
      <c r="L537" s="175"/>
      <c r="M537" s="175"/>
      <c r="N537" s="163"/>
      <c r="O537" s="163"/>
      <c r="P537" s="163"/>
      <c r="Q537" s="163"/>
      <c r="R537" s="163"/>
      <c r="S537" s="163"/>
      <c r="T537" s="164"/>
      <c r="U537" s="163"/>
      <c r="V537" s="153"/>
      <c r="W537" s="153"/>
      <c r="X537" s="153"/>
      <c r="Y537" s="153"/>
      <c r="Z537" s="153"/>
      <c r="AA537" s="153"/>
      <c r="AB537" s="153"/>
      <c r="AC537" s="153"/>
      <c r="AD537" s="153"/>
      <c r="AE537" s="153" t="s">
        <v>144</v>
      </c>
      <c r="AF537" s="153">
        <v>0</v>
      </c>
      <c r="AG537" s="153"/>
      <c r="AH537" s="153"/>
      <c r="AI537" s="153"/>
      <c r="AJ537" s="153"/>
      <c r="AK537" s="153"/>
      <c r="AL537" s="153"/>
      <c r="AM537" s="153"/>
      <c r="AN537" s="153"/>
      <c r="AO537" s="153"/>
      <c r="AP537" s="153"/>
      <c r="AQ537" s="153"/>
      <c r="AR537" s="153"/>
      <c r="AS537" s="153"/>
      <c r="AT537" s="153"/>
      <c r="AU537" s="153"/>
      <c r="AV537" s="153"/>
      <c r="AW537" s="153"/>
      <c r="AX537" s="153"/>
      <c r="AY537" s="153"/>
      <c r="AZ537" s="153"/>
      <c r="BA537" s="153"/>
      <c r="BB537" s="153"/>
      <c r="BC537" s="153"/>
      <c r="BD537" s="153"/>
      <c r="BE537" s="153"/>
      <c r="BF537" s="153"/>
      <c r="BG537" s="153"/>
      <c r="BH537" s="153"/>
    </row>
    <row r="538" spans="1:60" outlineLevel="1" x14ac:dyDescent="0.2">
      <c r="A538" s="154"/>
      <c r="B538" s="160"/>
      <c r="C538" s="198" t="s">
        <v>425</v>
      </c>
      <c r="D538" s="165"/>
      <c r="E538" s="171">
        <v>1.9</v>
      </c>
      <c r="F538" s="175"/>
      <c r="G538" s="175"/>
      <c r="H538" s="175"/>
      <c r="I538" s="175"/>
      <c r="J538" s="175"/>
      <c r="K538" s="175"/>
      <c r="L538" s="175"/>
      <c r="M538" s="175"/>
      <c r="N538" s="163"/>
      <c r="O538" s="163"/>
      <c r="P538" s="163"/>
      <c r="Q538" s="163"/>
      <c r="R538" s="163"/>
      <c r="S538" s="163"/>
      <c r="T538" s="164"/>
      <c r="U538" s="163"/>
      <c r="V538" s="153"/>
      <c r="W538" s="153"/>
      <c r="X538" s="153"/>
      <c r="Y538" s="153"/>
      <c r="Z538" s="153"/>
      <c r="AA538" s="153"/>
      <c r="AB538" s="153"/>
      <c r="AC538" s="153"/>
      <c r="AD538" s="153"/>
      <c r="AE538" s="153" t="s">
        <v>144</v>
      </c>
      <c r="AF538" s="153">
        <v>0</v>
      </c>
      <c r="AG538" s="153"/>
      <c r="AH538" s="153"/>
      <c r="AI538" s="153"/>
      <c r="AJ538" s="153"/>
      <c r="AK538" s="153"/>
      <c r="AL538" s="153"/>
      <c r="AM538" s="153"/>
      <c r="AN538" s="153"/>
      <c r="AO538" s="153"/>
      <c r="AP538" s="153"/>
      <c r="AQ538" s="153"/>
      <c r="AR538" s="153"/>
      <c r="AS538" s="153"/>
      <c r="AT538" s="153"/>
      <c r="AU538" s="153"/>
      <c r="AV538" s="153"/>
      <c r="AW538" s="153"/>
      <c r="AX538" s="153"/>
      <c r="AY538" s="153"/>
      <c r="AZ538" s="153"/>
      <c r="BA538" s="153"/>
      <c r="BB538" s="153"/>
      <c r="BC538" s="153"/>
      <c r="BD538" s="153"/>
      <c r="BE538" s="153"/>
      <c r="BF538" s="153"/>
      <c r="BG538" s="153"/>
      <c r="BH538" s="153"/>
    </row>
    <row r="539" spans="1:60" outlineLevel="1" x14ac:dyDescent="0.2">
      <c r="A539" s="154"/>
      <c r="B539" s="160"/>
      <c r="C539" s="200" t="s">
        <v>257</v>
      </c>
      <c r="D539" s="169"/>
      <c r="E539" s="173">
        <v>1.9</v>
      </c>
      <c r="F539" s="175"/>
      <c r="G539" s="175"/>
      <c r="H539" s="175"/>
      <c r="I539" s="175"/>
      <c r="J539" s="175"/>
      <c r="K539" s="175"/>
      <c r="L539" s="175"/>
      <c r="M539" s="175"/>
      <c r="N539" s="163"/>
      <c r="O539" s="163"/>
      <c r="P539" s="163"/>
      <c r="Q539" s="163"/>
      <c r="R539" s="163"/>
      <c r="S539" s="163"/>
      <c r="T539" s="164"/>
      <c r="U539" s="163"/>
      <c r="V539" s="153"/>
      <c r="W539" s="153"/>
      <c r="X539" s="153"/>
      <c r="Y539" s="153"/>
      <c r="Z539" s="153"/>
      <c r="AA539" s="153"/>
      <c r="AB539" s="153"/>
      <c r="AC539" s="153"/>
      <c r="AD539" s="153"/>
      <c r="AE539" s="153" t="s">
        <v>144</v>
      </c>
      <c r="AF539" s="153">
        <v>1</v>
      </c>
      <c r="AG539" s="153"/>
      <c r="AH539" s="153"/>
      <c r="AI539" s="153"/>
      <c r="AJ539" s="153"/>
      <c r="AK539" s="153"/>
      <c r="AL539" s="153"/>
      <c r="AM539" s="153"/>
      <c r="AN539" s="153"/>
      <c r="AO539" s="153"/>
      <c r="AP539" s="153"/>
      <c r="AQ539" s="153"/>
      <c r="AR539" s="153"/>
      <c r="AS539" s="153"/>
      <c r="AT539" s="153"/>
      <c r="AU539" s="153"/>
      <c r="AV539" s="153"/>
      <c r="AW539" s="153"/>
      <c r="AX539" s="153"/>
      <c r="AY539" s="153"/>
      <c r="AZ539" s="153"/>
      <c r="BA539" s="153"/>
      <c r="BB539" s="153"/>
      <c r="BC539" s="153"/>
      <c r="BD539" s="153"/>
      <c r="BE539" s="153"/>
      <c r="BF539" s="153"/>
      <c r="BG539" s="153"/>
      <c r="BH539" s="153"/>
    </row>
    <row r="540" spans="1:60" outlineLevel="1" x14ac:dyDescent="0.2">
      <c r="A540" s="154">
        <v>107</v>
      </c>
      <c r="B540" s="160" t="s">
        <v>615</v>
      </c>
      <c r="C540" s="197" t="s">
        <v>616</v>
      </c>
      <c r="D540" s="162" t="s">
        <v>187</v>
      </c>
      <c r="E540" s="170">
        <v>29.299000000000003</v>
      </c>
      <c r="F540" s="174"/>
      <c r="G540" s="175">
        <f>ROUND(E540*F540,2)</f>
        <v>0</v>
      </c>
      <c r="H540" s="174"/>
      <c r="I540" s="175">
        <f>ROUND(E540*H540,2)</f>
        <v>0</v>
      </c>
      <c r="J540" s="174"/>
      <c r="K540" s="175">
        <f>ROUND(E540*J540,2)</f>
        <v>0</v>
      </c>
      <c r="L540" s="175">
        <v>21</v>
      </c>
      <c r="M540" s="175">
        <f>G540*(1+L540/100)</f>
        <v>0</v>
      </c>
      <c r="N540" s="163">
        <v>0.02</v>
      </c>
      <c r="O540" s="163">
        <f>ROUND(E540*N540,5)</f>
        <v>0.58597999999999995</v>
      </c>
      <c r="P540" s="163">
        <v>0</v>
      </c>
      <c r="Q540" s="163">
        <f>ROUND(E540*P540,5)</f>
        <v>0</v>
      </c>
      <c r="R540" s="163"/>
      <c r="S540" s="163"/>
      <c r="T540" s="164">
        <v>0</v>
      </c>
      <c r="U540" s="163">
        <f>ROUND(E540*T540,2)</f>
        <v>0</v>
      </c>
      <c r="V540" s="153"/>
      <c r="W540" s="153"/>
      <c r="X540" s="153"/>
      <c r="Y540" s="153"/>
      <c r="Z540" s="153"/>
      <c r="AA540" s="153"/>
      <c r="AB540" s="153"/>
      <c r="AC540" s="153"/>
      <c r="AD540" s="153"/>
      <c r="AE540" s="153" t="s">
        <v>411</v>
      </c>
      <c r="AF540" s="153"/>
      <c r="AG540" s="153"/>
      <c r="AH540" s="153"/>
      <c r="AI540" s="153"/>
      <c r="AJ540" s="153"/>
      <c r="AK540" s="153"/>
      <c r="AL540" s="153"/>
      <c r="AM540" s="153"/>
      <c r="AN540" s="153"/>
      <c r="AO540" s="153"/>
      <c r="AP540" s="153"/>
      <c r="AQ540" s="153"/>
      <c r="AR540" s="153"/>
      <c r="AS540" s="153"/>
      <c r="AT540" s="153"/>
      <c r="AU540" s="153"/>
      <c r="AV540" s="153"/>
      <c r="AW540" s="153"/>
      <c r="AX540" s="153"/>
      <c r="AY540" s="153"/>
      <c r="AZ540" s="153"/>
      <c r="BA540" s="153"/>
      <c r="BB540" s="153"/>
      <c r="BC540" s="153"/>
      <c r="BD540" s="153"/>
      <c r="BE540" s="153"/>
      <c r="BF540" s="153"/>
      <c r="BG540" s="153"/>
      <c r="BH540" s="153"/>
    </row>
    <row r="541" spans="1:60" outlineLevel="1" x14ac:dyDescent="0.2">
      <c r="A541" s="154"/>
      <c r="B541" s="160"/>
      <c r="C541" s="198" t="s">
        <v>617</v>
      </c>
      <c r="D541" s="165"/>
      <c r="E541" s="171"/>
      <c r="F541" s="175"/>
      <c r="G541" s="175"/>
      <c r="H541" s="175"/>
      <c r="I541" s="175"/>
      <c r="J541" s="175"/>
      <c r="K541" s="175"/>
      <c r="L541" s="175"/>
      <c r="M541" s="175"/>
      <c r="N541" s="163"/>
      <c r="O541" s="163"/>
      <c r="P541" s="163"/>
      <c r="Q541" s="163"/>
      <c r="R541" s="163"/>
      <c r="S541" s="163"/>
      <c r="T541" s="164"/>
      <c r="U541" s="163"/>
      <c r="V541" s="153"/>
      <c r="W541" s="153"/>
      <c r="X541" s="153"/>
      <c r="Y541" s="153"/>
      <c r="Z541" s="153"/>
      <c r="AA541" s="153"/>
      <c r="AB541" s="153"/>
      <c r="AC541" s="153"/>
      <c r="AD541" s="153"/>
      <c r="AE541" s="153" t="s">
        <v>144</v>
      </c>
      <c r="AF541" s="153">
        <v>0</v>
      </c>
      <c r="AG541" s="153"/>
      <c r="AH541" s="153"/>
      <c r="AI541" s="153"/>
      <c r="AJ541" s="153"/>
      <c r="AK541" s="153"/>
      <c r="AL541" s="153"/>
      <c r="AM541" s="153"/>
      <c r="AN541" s="153"/>
      <c r="AO541" s="153"/>
      <c r="AP541" s="153"/>
      <c r="AQ541" s="153"/>
      <c r="AR541" s="153"/>
      <c r="AS541" s="153"/>
      <c r="AT541" s="153"/>
      <c r="AU541" s="153"/>
      <c r="AV541" s="153"/>
      <c r="AW541" s="153"/>
      <c r="AX541" s="153"/>
      <c r="AY541" s="153"/>
      <c r="AZ541" s="153"/>
      <c r="BA541" s="153"/>
      <c r="BB541" s="153"/>
      <c r="BC541" s="153"/>
      <c r="BD541" s="153"/>
      <c r="BE541" s="153"/>
      <c r="BF541" s="153"/>
      <c r="BG541" s="153"/>
      <c r="BH541" s="153"/>
    </row>
    <row r="542" spans="1:60" outlineLevel="1" x14ac:dyDescent="0.2">
      <c r="A542" s="154"/>
      <c r="B542" s="160"/>
      <c r="C542" s="198" t="s">
        <v>618</v>
      </c>
      <c r="D542" s="165"/>
      <c r="E542" s="171">
        <v>25.343800000000002</v>
      </c>
      <c r="F542" s="175"/>
      <c r="G542" s="175"/>
      <c r="H542" s="175"/>
      <c r="I542" s="175"/>
      <c r="J542" s="175"/>
      <c r="K542" s="175"/>
      <c r="L542" s="175"/>
      <c r="M542" s="175"/>
      <c r="N542" s="163"/>
      <c r="O542" s="163"/>
      <c r="P542" s="163"/>
      <c r="Q542" s="163"/>
      <c r="R542" s="163"/>
      <c r="S542" s="163"/>
      <c r="T542" s="164"/>
      <c r="U542" s="163"/>
      <c r="V542" s="153"/>
      <c r="W542" s="153"/>
      <c r="X542" s="153"/>
      <c r="Y542" s="153"/>
      <c r="Z542" s="153"/>
      <c r="AA542" s="153"/>
      <c r="AB542" s="153"/>
      <c r="AC542" s="153"/>
      <c r="AD542" s="153"/>
      <c r="AE542" s="153" t="s">
        <v>144</v>
      </c>
      <c r="AF542" s="153">
        <v>0</v>
      </c>
      <c r="AG542" s="153"/>
      <c r="AH542" s="153"/>
      <c r="AI542" s="153"/>
      <c r="AJ542" s="153"/>
      <c r="AK542" s="153"/>
      <c r="AL542" s="153"/>
      <c r="AM542" s="153"/>
      <c r="AN542" s="153"/>
      <c r="AO542" s="153"/>
      <c r="AP542" s="153"/>
      <c r="AQ542" s="153"/>
      <c r="AR542" s="153"/>
      <c r="AS542" s="153"/>
      <c r="AT542" s="153"/>
      <c r="AU542" s="153"/>
      <c r="AV542" s="153"/>
      <c r="AW542" s="153"/>
      <c r="AX542" s="153"/>
      <c r="AY542" s="153"/>
      <c r="AZ542" s="153"/>
      <c r="BA542" s="153"/>
      <c r="BB542" s="153"/>
      <c r="BC542" s="153"/>
      <c r="BD542" s="153"/>
      <c r="BE542" s="153"/>
      <c r="BF542" s="153"/>
      <c r="BG542" s="153"/>
      <c r="BH542" s="153"/>
    </row>
    <row r="543" spans="1:60" outlineLevel="1" x14ac:dyDescent="0.2">
      <c r="A543" s="154"/>
      <c r="B543" s="160"/>
      <c r="C543" s="200" t="s">
        <v>257</v>
      </c>
      <c r="D543" s="169"/>
      <c r="E543" s="173">
        <v>25.343800000000002</v>
      </c>
      <c r="F543" s="175"/>
      <c r="G543" s="175"/>
      <c r="H543" s="175"/>
      <c r="I543" s="175"/>
      <c r="J543" s="175"/>
      <c r="K543" s="175"/>
      <c r="L543" s="175"/>
      <c r="M543" s="175"/>
      <c r="N543" s="163"/>
      <c r="O543" s="163"/>
      <c r="P543" s="163"/>
      <c r="Q543" s="163"/>
      <c r="R543" s="163"/>
      <c r="S543" s="163"/>
      <c r="T543" s="164"/>
      <c r="U543" s="163"/>
      <c r="V543" s="153"/>
      <c r="W543" s="153"/>
      <c r="X543" s="153"/>
      <c r="Y543" s="153"/>
      <c r="Z543" s="153"/>
      <c r="AA543" s="153"/>
      <c r="AB543" s="153"/>
      <c r="AC543" s="153"/>
      <c r="AD543" s="153"/>
      <c r="AE543" s="153" t="s">
        <v>144</v>
      </c>
      <c r="AF543" s="153">
        <v>1</v>
      </c>
      <c r="AG543" s="153"/>
      <c r="AH543" s="153"/>
      <c r="AI543" s="153"/>
      <c r="AJ543" s="153"/>
      <c r="AK543" s="153"/>
      <c r="AL543" s="153"/>
      <c r="AM543" s="153"/>
      <c r="AN543" s="153"/>
      <c r="AO543" s="153"/>
      <c r="AP543" s="153"/>
      <c r="AQ543" s="153"/>
      <c r="AR543" s="153"/>
      <c r="AS543" s="153"/>
      <c r="AT543" s="153"/>
      <c r="AU543" s="153"/>
      <c r="AV543" s="153"/>
      <c r="AW543" s="153"/>
      <c r="AX543" s="153"/>
      <c r="AY543" s="153"/>
      <c r="AZ543" s="153"/>
      <c r="BA543" s="153"/>
      <c r="BB543" s="153"/>
      <c r="BC543" s="153"/>
      <c r="BD543" s="153"/>
      <c r="BE543" s="153"/>
      <c r="BF543" s="153"/>
      <c r="BG543" s="153"/>
      <c r="BH543" s="153"/>
    </row>
    <row r="544" spans="1:60" outlineLevel="1" x14ac:dyDescent="0.2">
      <c r="A544" s="154"/>
      <c r="B544" s="160"/>
      <c r="C544" s="198" t="s">
        <v>619</v>
      </c>
      <c r="D544" s="165"/>
      <c r="E544" s="171">
        <v>3.9552</v>
      </c>
      <c r="F544" s="175"/>
      <c r="G544" s="175"/>
      <c r="H544" s="175"/>
      <c r="I544" s="175"/>
      <c r="J544" s="175"/>
      <c r="K544" s="175"/>
      <c r="L544" s="175"/>
      <c r="M544" s="175"/>
      <c r="N544" s="163"/>
      <c r="O544" s="163"/>
      <c r="P544" s="163"/>
      <c r="Q544" s="163"/>
      <c r="R544" s="163"/>
      <c r="S544" s="163"/>
      <c r="T544" s="164"/>
      <c r="U544" s="163"/>
      <c r="V544" s="153"/>
      <c r="W544" s="153"/>
      <c r="X544" s="153"/>
      <c r="Y544" s="153"/>
      <c r="Z544" s="153"/>
      <c r="AA544" s="153"/>
      <c r="AB544" s="153"/>
      <c r="AC544" s="153"/>
      <c r="AD544" s="153"/>
      <c r="AE544" s="153" t="s">
        <v>144</v>
      </c>
      <c r="AF544" s="153">
        <v>0</v>
      </c>
      <c r="AG544" s="153"/>
      <c r="AH544" s="153"/>
      <c r="AI544" s="153"/>
      <c r="AJ544" s="153"/>
      <c r="AK544" s="153"/>
      <c r="AL544" s="153"/>
      <c r="AM544" s="153"/>
      <c r="AN544" s="153"/>
      <c r="AO544" s="153"/>
      <c r="AP544" s="153"/>
      <c r="AQ544" s="153"/>
      <c r="AR544" s="153"/>
      <c r="AS544" s="153"/>
      <c r="AT544" s="153"/>
      <c r="AU544" s="153"/>
      <c r="AV544" s="153"/>
      <c r="AW544" s="153"/>
      <c r="AX544" s="153"/>
      <c r="AY544" s="153"/>
      <c r="AZ544" s="153"/>
      <c r="BA544" s="153"/>
      <c r="BB544" s="153"/>
      <c r="BC544" s="153"/>
      <c r="BD544" s="153"/>
      <c r="BE544" s="153"/>
      <c r="BF544" s="153"/>
      <c r="BG544" s="153"/>
      <c r="BH544" s="153"/>
    </row>
    <row r="545" spans="1:60" outlineLevel="1" x14ac:dyDescent="0.2">
      <c r="A545" s="154"/>
      <c r="B545" s="160"/>
      <c r="C545" s="200" t="s">
        <v>257</v>
      </c>
      <c r="D545" s="169"/>
      <c r="E545" s="173">
        <v>3.9552</v>
      </c>
      <c r="F545" s="175"/>
      <c r="G545" s="175"/>
      <c r="H545" s="175"/>
      <c r="I545" s="175"/>
      <c r="J545" s="175"/>
      <c r="K545" s="175"/>
      <c r="L545" s="175"/>
      <c r="M545" s="175"/>
      <c r="N545" s="163"/>
      <c r="O545" s="163"/>
      <c r="P545" s="163"/>
      <c r="Q545" s="163"/>
      <c r="R545" s="163"/>
      <c r="S545" s="163"/>
      <c r="T545" s="164"/>
      <c r="U545" s="163"/>
      <c r="V545" s="153"/>
      <c r="W545" s="153"/>
      <c r="X545" s="153"/>
      <c r="Y545" s="153"/>
      <c r="Z545" s="153"/>
      <c r="AA545" s="153"/>
      <c r="AB545" s="153"/>
      <c r="AC545" s="153"/>
      <c r="AD545" s="153"/>
      <c r="AE545" s="153" t="s">
        <v>144</v>
      </c>
      <c r="AF545" s="153">
        <v>1</v>
      </c>
      <c r="AG545" s="153"/>
      <c r="AH545" s="153"/>
      <c r="AI545" s="153"/>
      <c r="AJ545" s="153"/>
      <c r="AK545" s="153"/>
      <c r="AL545" s="153"/>
      <c r="AM545" s="153"/>
      <c r="AN545" s="153"/>
      <c r="AO545" s="153"/>
      <c r="AP545" s="153"/>
      <c r="AQ545" s="153"/>
      <c r="AR545" s="153"/>
      <c r="AS545" s="153"/>
      <c r="AT545" s="153"/>
      <c r="AU545" s="153"/>
      <c r="AV545" s="153"/>
      <c r="AW545" s="153"/>
      <c r="AX545" s="153"/>
      <c r="AY545" s="153"/>
      <c r="AZ545" s="153"/>
      <c r="BA545" s="153"/>
      <c r="BB545" s="153"/>
      <c r="BC545" s="153"/>
      <c r="BD545" s="153"/>
      <c r="BE545" s="153"/>
      <c r="BF545" s="153"/>
      <c r="BG545" s="153"/>
      <c r="BH545" s="153"/>
    </row>
    <row r="546" spans="1:60" outlineLevel="1" x14ac:dyDescent="0.2">
      <c r="A546" s="154">
        <v>108</v>
      </c>
      <c r="B546" s="160" t="s">
        <v>620</v>
      </c>
      <c r="C546" s="197" t="s">
        <v>621</v>
      </c>
      <c r="D546" s="162" t="s">
        <v>212</v>
      </c>
      <c r="E546" s="170">
        <v>357.04</v>
      </c>
      <c r="F546" s="174"/>
      <c r="G546" s="175">
        <f>ROUND(E546*F546,2)</f>
        <v>0</v>
      </c>
      <c r="H546" s="174"/>
      <c r="I546" s="175">
        <f>ROUND(E546*H546,2)</f>
        <v>0</v>
      </c>
      <c r="J546" s="174"/>
      <c r="K546" s="175">
        <f>ROUND(E546*J546,2)</f>
        <v>0</v>
      </c>
      <c r="L546" s="175">
        <v>21</v>
      </c>
      <c r="M546" s="175">
        <f>G546*(1+L546/100)</f>
        <v>0</v>
      </c>
      <c r="N546" s="163">
        <v>1.0000000000000001E-5</v>
      </c>
      <c r="O546" s="163">
        <f>ROUND(E546*N546,5)</f>
        <v>3.5699999999999998E-3</v>
      </c>
      <c r="P546" s="163">
        <v>0</v>
      </c>
      <c r="Q546" s="163">
        <f>ROUND(E546*P546,5)</f>
        <v>0</v>
      </c>
      <c r="R546" s="163"/>
      <c r="S546" s="163"/>
      <c r="T546" s="164">
        <v>7.0000000000000007E-2</v>
      </c>
      <c r="U546" s="163">
        <f>ROUND(E546*T546,2)</f>
        <v>24.99</v>
      </c>
      <c r="V546" s="153"/>
      <c r="W546" s="153"/>
      <c r="X546" s="153"/>
      <c r="Y546" s="153"/>
      <c r="Z546" s="153"/>
      <c r="AA546" s="153"/>
      <c r="AB546" s="153"/>
      <c r="AC546" s="153"/>
      <c r="AD546" s="153"/>
      <c r="AE546" s="153" t="s">
        <v>142</v>
      </c>
      <c r="AF546" s="153"/>
      <c r="AG546" s="153"/>
      <c r="AH546" s="153"/>
      <c r="AI546" s="153"/>
      <c r="AJ546" s="153"/>
      <c r="AK546" s="153"/>
      <c r="AL546" s="153"/>
      <c r="AM546" s="153"/>
      <c r="AN546" s="153"/>
      <c r="AO546" s="153"/>
      <c r="AP546" s="153"/>
      <c r="AQ546" s="153"/>
      <c r="AR546" s="153"/>
      <c r="AS546" s="153"/>
      <c r="AT546" s="153"/>
      <c r="AU546" s="153"/>
      <c r="AV546" s="153"/>
      <c r="AW546" s="153"/>
      <c r="AX546" s="153"/>
      <c r="AY546" s="153"/>
      <c r="AZ546" s="153"/>
      <c r="BA546" s="153"/>
      <c r="BB546" s="153"/>
      <c r="BC546" s="153"/>
      <c r="BD546" s="153"/>
      <c r="BE546" s="153"/>
      <c r="BF546" s="153"/>
      <c r="BG546" s="153"/>
      <c r="BH546" s="153"/>
    </row>
    <row r="547" spans="1:60" outlineLevel="1" x14ac:dyDescent="0.2">
      <c r="A547" s="154"/>
      <c r="B547" s="160"/>
      <c r="C547" s="198" t="s">
        <v>252</v>
      </c>
      <c r="D547" s="165"/>
      <c r="E547" s="171"/>
      <c r="F547" s="175"/>
      <c r="G547" s="175"/>
      <c r="H547" s="175"/>
      <c r="I547" s="175"/>
      <c r="J547" s="175"/>
      <c r="K547" s="175"/>
      <c r="L547" s="175"/>
      <c r="M547" s="175"/>
      <c r="N547" s="163"/>
      <c r="O547" s="163"/>
      <c r="P547" s="163"/>
      <c r="Q547" s="163"/>
      <c r="R547" s="163"/>
      <c r="S547" s="163"/>
      <c r="T547" s="164"/>
      <c r="U547" s="163"/>
      <c r="V547" s="153"/>
      <c r="W547" s="153"/>
      <c r="X547" s="153"/>
      <c r="Y547" s="153"/>
      <c r="Z547" s="153"/>
      <c r="AA547" s="153"/>
      <c r="AB547" s="153"/>
      <c r="AC547" s="153"/>
      <c r="AD547" s="153"/>
      <c r="AE547" s="153" t="s">
        <v>144</v>
      </c>
      <c r="AF547" s="153">
        <v>0</v>
      </c>
      <c r="AG547" s="153"/>
      <c r="AH547" s="153"/>
      <c r="AI547" s="153"/>
      <c r="AJ547" s="153"/>
      <c r="AK547" s="153"/>
      <c r="AL547" s="153"/>
      <c r="AM547" s="153"/>
      <c r="AN547" s="153"/>
      <c r="AO547" s="153"/>
      <c r="AP547" s="153"/>
      <c r="AQ547" s="153"/>
      <c r="AR547" s="153"/>
      <c r="AS547" s="153"/>
      <c r="AT547" s="153"/>
      <c r="AU547" s="153"/>
      <c r="AV547" s="153"/>
      <c r="AW547" s="153"/>
      <c r="AX547" s="153"/>
      <c r="AY547" s="153"/>
      <c r="AZ547" s="153"/>
      <c r="BA547" s="153"/>
      <c r="BB547" s="153"/>
      <c r="BC547" s="153"/>
      <c r="BD547" s="153"/>
      <c r="BE547" s="153"/>
      <c r="BF547" s="153"/>
      <c r="BG547" s="153"/>
      <c r="BH547" s="153"/>
    </row>
    <row r="548" spans="1:60" outlineLevel="1" x14ac:dyDescent="0.2">
      <c r="A548" s="154"/>
      <c r="B548" s="160"/>
      <c r="C548" s="198" t="s">
        <v>412</v>
      </c>
      <c r="D548" s="165"/>
      <c r="E548" s="171"/>
      <c r="F548" s="175"/>
      <c r="G548" s="175"/>
      <c r="H548" s="175"/>
      <c r="I548" s="175"/>
      <c r="J548" s="175"/>
      <c r="K548" s="175"/>
      <c r="L548" s="175"/>
      <c r="M548" s="175"/>
      <c r="N548" s="163"/>
      <c r="O548" s="163"/>
      <c r="P548" s="163"/>
      <c r="Q548" s="163"/>
      <c r="R548" s="163"/>
      <c r="S548" s="163"/>
      <c r="T548" s="164"/>
      <c r="U548" s="163"/>
      <c r="V548" s="153"/>
      <c r="W548" s="153"/>
      <c r="X548" s="153"/>
      <c r="Y548" s="153"/>
      <c r="Z548" s="153"/>
      <c r="AA548" s="153"/>
      <c r="AB548" s="153"/>
      <c r="AC548" s="153"/>
      <c r="AD548" s="153"/>
      <c r="AE548" s="153" t="s">
        <v>144</v>
      </c>
      <c r="AF548" s="153">
        <v>0</v>
      </c>
      <c r="AG548" s="153"/>
      <c r="AH548" s="153"/>
      <c r="AI548" s="153"/>
      <c r="AJ548" s="153"/>
      <c r="AK548" s="153"/>
      <c r="AL548" s="153"/>
      <c r="AM548" s="153"/>
      <c r="AN548" s="153"/>
      <c r="AO548" s="153"/>
      <c r="AP548" s="153"/>
      <c r="AQ548" s="153"/>
      <c r="AR548" s="153"/>
      <c r="AS548" s="153"/>
      <c r="AT548" s="153"/>
      <c r="AU548" s="153"/>
      <c r="AV548" s="153"/>
      <c r="AW548" s="153"/>
      <c r="AX548" s="153"/>
      <c r="AY548" s="153"/>
      <c r="AZ548" s="153"/>
      <c r="BA548" s="153"/>
      <c r="BB548" s="153"/>
      <c r="BC548" s="153"/>
      <c r="BD548" s="153"/>
      <c r="BE548" s="153"/>
      <c r="BF548" s="153"/>
      <c r="BG548" s="153"/>
      <c r="BH548" s="153"/>
    </row>
    <row r="549" spans="1:60" outlineLevel="1" x14ac:dyDescent="0.2">
      <c r="A549" s="154"/>
      <c r="B549" s="160"/>
      <c r="C549" s="198" t="s">
        <v>413</v>
      </c>
      <c r="D549" s="165"/>
      <c r="E549" s="171"/>
      <c r="F549" s="175"/>
      <c r="G549" s="175"/>
      <c r="H549" s="175"/>
      <c r="I549" s="175"/>
      <c r="J549" s="175"/>
      <c r="K549" s="175"/>
      <c r="L549" s="175"/>
      <c r="M549" s="175"/>
      <c r="N549" s="163"/>
      <c r="O549" s="163"/>
      <c r="P549" s="163"/>
      <c r="Q549" s="163"/>
      <c r="R549" s="163"/>
      <c r="S549" s="163"/>
      <c r="T549" s="164"/>
      <c r="U549" s="163"/>
      <c r="V549" s="153"/>
      <c r="W549" s="153"/>
      <c r="X549" s="153"/>
      <c r="Y549" s="153"/>
      <c r="Z549" s="153"/>
      <c r="AA549" s="153"/>
      <c r="AB549" s="153"/>
      <c r="AC549" s="153"/>
      <c r="AD549" s="153"/>
      <c r="AE549" s="153" t="s">
        <v>144</v>
      </c>
      <c r="AF549" s="153">
        <v>0</v>
      </c>
      <c r="AG549" s="153"/>
      <c r="AH549" s="153"/>
      <c r="AI549" s="153"/>
      <c r="AJ549" s="153"/>
      <c r="AK549" s="153"/>
      <c r="AL549" s="153"/>
      <c r="AM549" s="153"/>
      <c r="AN549" s="153"/>
      <c r="AO549" s="153"/>
      <c r="AP549" s="153"/>
      <c r="AQ549" s="153"/>
      <c r="AR549" s="153"/>
      <c r="AS549" s="153"/>
      <c r="AT549" s="153"/>
      <c r="AU549" s="153"/>
      <c r="AV549" s="153"/>
      <c r="AW549" s="153"/>
      <c r="AX549" s="153"/>
      <c r="AY549" s="153"/>
      <c r="AZ549" s="153"/>
      <c r="BA549" s="153"/>
      <c r="BB549" s="153"/>
      <c r="BC549" s="153"/>
      <c r="BD549" s="153"/>
      <c r="BE549" s="153"/>
      <c r="BF549" s="153"/>
      <c r="BG549" s="153"/>
      <c r="BH549" s="153"/>
    </row>
    <row r="550" spans="1:60" outlineLevel="1" x14ac:dyDescent="0.2">
      <c r="A550" s="154"/>
      <c r="B550" s="160"/>
      <c r="C550" s="198" t="s">
        <v>622</v>
      </c>
      <c r="D550" s="165"/>
      <c r="E550" s="171">
        <v>357.04</v>
      </c>
      <c r="F550" s="175"/>
      <c r="G550" s="175"/>
      <c r="H550" s="175"/>
      <c r="I550" s="175"/>
      <c r="J550" s="175"/>
      <c r="K550" s="175"/>
      <c r="L550" s="175"/>
      <c r="M550" s="175"/>
      <c r="N550" s="163"/>
      <c r="O550" s="163"/>
      <c r="P550" s="163"/>
      <c r="Q550" s="163"/>
      <c r="R550" s="163"/>
      <c r="S550" s="163"/>
      <c r="T550" s="164"/>
      <c r="U550" s="163"/>
      <c r="V550" s="153"/>
      <c r="W550" s="153"/>
      <c r="X550" s="153"/>
      <c r="Y550" s="153"/>
      <c r="Z550" s="153"/>
      <c r="AA550" s="153"/>
      <c r="AB550" s="153"/>
      <c r="AC550" s="153"/>
      <c r="AD550" s="153"/>
      <c r="AE550" s="153" t="s">
        <v>144</v>
      </c>
      <c r="AF550" s="153">
        <v>0</v>
      </c>
      <c r="AG550" s="153"/>
      <c r="AH550" s="153"/>
      <c r="AI550" s="153"/>
      <c r="AJ550" s="153"/>
      <c r="AK550" s="153"/>
      <c r="AL550" s="153"/>
      <c r="AM550" s="153"/>
      <c r="AN550" s="153"/>
      <c r="AO550" s="153"/>
      <c r="AP550" s="153"/>
      <c r="AQ550" s="153"/>
      <c r="AR550" s="153"/>
      <c r="AS550" s="153"/>
      <c r="AT550" s="153"/>
      <c r="AU550" s="153"/>
      <c r="AV550" s="153"/>
      <c r="AW550" s="153"/>
      <c r="AX550" s="153"/>
      <c r="AY550" s="153"/>
      <c r="AZ550" s="153"/>
      <c r="BA550" s="153"/>
      <c r="BB550" s="153"/>
      <c r="BC550" s="153"/>
      <c r="BD550" s="153"/>
      <c r="BE550" s="153"/>
      <c r="BF550" s="153"/>
      <c r="BG550" s="153"/>
      <c r="BH550" s="153"/>
    </row>
    <row r="551" spans="1:60" outlineLevel="1" x14ac:dyDescent="0.2">
      <c r="A551" s="154"/>
      <c r="B551" s="160"/>
      <c r="C551" s="200" t="s">
        <v>257</v>
      </c>
      <c r="D551" s="169"/>
      <c r="E551" s="173">
        <v>357.04</v>
      </c>
      <c r="F551" s="175"/>
      <c r="G551" s="175"/>
      <c r="H551" s="175"/>
      <c r="I551" s="175"/>
      <c r="J551" s="175"/>
      <c r="K551" s="175"/>
      <c r="L551" s="175"/>
      <c r="M551" s="175"/>
      <c r="N551" s="163"/>
      <c r="O551" s="163"/>
      <c r="P551" s="163"/>
      <c r="Q551" s="163"/>
      <c r="R551" s="163"/>
      <c r="S551" s="163"/>
      <c r="T551" s="164"/>
      <c r="U551" s="163"/>
      <c r="V551" s="153"/>
      <c r="W551" s="153"/>
      <c r="X551" s="153"/>
      <c r="Y551" s="153"/>
      <c r="Z551" s="153"/>
      <c r="AA551" s="153"/>
      <c r="AB551" s="153"/>
      <c r="AC551" s="153"/>
      <c r="AD551" s="153"/>
      <c r="AE551" s="153" t="s">
        <v>144</v>
      </c>
      <c r="AF551" s="153">
        <v>1</v>
      </c>
      <c r="AG551" s="153"/>
      <c r="AH551" s="153"/>
      <c r="AI551" s="153"/>
      <c r="AJ551" s="153"/>
      <c r="AK551" s="153"/>
      <c r="AL551" s="153"/>
      <c r="AM551" s="153"/>
      <c r="AN551" s="153"/>
      <c r="AO551" s="153"/>
      <c r="AP551" s="153"/>
      <c r="AQ551" s="153"/>
      <c r="AR551" s="153"/>
      <c r="AS551" s="153"/>
      <c r="AT551" s="153"/>
      <c r="AU551" s="153"/>
      <c r="AV551" s="153"/>
      <c r="AW551" s="153"/>
      <c r="AX551" s="153"/>
      <c r="AY551" s="153"/>
      <c r="AZ551" s="153"/>
      <c r="BA551" s="153"/>
      <c r="BB551" s="153"/>
      <c r="BC551" s="153"/>
      <c r="BD551" s="153"/>
      <c r="BE551" s="153"/>
      <c r="BF551" s="153"/>
      <c r="BG551" s="153"/>
      <c r="BH551" s="153"/>
    </row>
    <row r="552" spans="1:60" ht="22.5" outlineLevel="1" x14ac:dyDescent="0.2">
      <c r="A552" s="154">
        <v>109</v>
      </c>
      <c r="B552" s="160" t="s">
        <v>623</v>
      </c>
      <c r="C552" s="197" t="s">
        <v>624</v>
      </c>
      <c r="D552" s="162" t="s">
        <v>212</v>
      </c>
      <c r="E552" s="170">
        <v>49.4</v>
      </c>
      <c r="F552" s="174"/>
      <c r="G552" s="175">
        <f>ROUND(E552*F552,2)</f>
        <v>0</v>
      </c>
      <c r="H552" s="174"/>
      <c r="I552" s="175">
        <f>ROUND(E552*H552,2)</f>
        <v>0</v>
      </c>
      <c r="J552" s="174"/>
      <c r="K552" s="175">
        <f>ROUND(E552*J552,2)</f>
        <v>0</v>
      </c>
      <c r="L552" s="175">
        <v>21</v>
      </c>
      <c r="M552" s="175">
        <f>G552*(1+L552/100)</f>
        <v>0</v>
      </c>
      <c r="N552" s="163">
        <v>1.0000000000000001E-5</v>
      </c>
      <c r="O552" s="163">
        <f>ROUND(E552*N552,5)</f>
        <v>4.8999999999999998E-4</v>
      </c>
      <c r="P552" s="163">
        <v>0</v>
      </c>
      <c r="Q552" s="163">
        <f>ROUND(E552*P552,5)</f>
        <v>0</v>
      </c>
      <c r="R552" s="163"/>
      <c r="S552" s="163"/>
      <c r="T552" s="164">
        <v>0.06</v>
      </c>
      <c r="U552" s="163">
        <f>ROUND(E552*T552,2)</f>
        <v>2.96</v>
      </c>
      <c r="V552" s="153"/>
      <c r="W552" s="153"/>
      <c r="X552" s="153"/>
      <c r="Y552" s="153"/>
      <c r="Z552" s="153"/>
      <c r="AA552" s="153"/>
      <c r="AB552" s="153"/>
      <c r="AC552" s="153"/>
      <c r="AD552" s="153"/>
      <c r="AE552" s="153" t="s">
        <v>142</v>
      </c>
      <c r="AF552" s="153"/>
      <c r="AG552" s="153"/>
      <c r="AH552" s="153"/>
      <c r="AI552" s="153"/>
      <c r="AJ552" s="153"/>
      <c r="AK552" s="153"/>
      <c r="AL552" s="153"/>
      <c r="AM552" s="153"/>
      <c r="AN552" s="153"/>
      <c r="AO552" s="153"/>
      <c r="AP552" s="153"/>
      <c r="AQ552" s="153"/>
      <c r="AR552" s="153"/>
      <c r="AS552" s="153"/>
      <c r="AT552" s="153"/>
      <c r="AU552" s="153"/>
      <c r="AV552" s="153"/>
      <c r="AW552" s="153"/>
      <c r="AX552" s="153"/>
      <c r="AY552" s="153"/>
      <c r="AZ552" s="153"/>
      <c r="BA552" s="153"/>
      <c r="BB552" s="153"/>
      <c r="BC552" s="153"/>
      <c r="BD552" s="153"/>
      <c r="BE552" s="153"/>
      <c r="BF552" s="153"/>
      <c r="BG552" s="153"/>
      <c r="BH552" s="153"/>
    </row>
    <row r="553" spans="1:60" outlineLevel="1" x14ac:dyDescent="0.2">
      <c r="A553" s="154"/>
      <c r="B553" s="160"/>
      <c r="C553" s="198" t="s">
        <v>625</v>
      </c>
      <c r="D553" s="165"/>
      <c r="E553" s="171">
        <v>49.4</v>
      </c>
      <c r="F553" s="175"/>
      <c r="G553" s="175"/>
      <c r="H553" s="175"/>
      <c r="I553" s="175"/>
      <c r="J553" s="175"/>
      <c r="K553" s="175"/>
      <c r="L553" s="175"/>
      <c r="M553" s="175"/>
      <c r="N553" s="163"/>
      <c r="O553" s="163"/>
      <c r="P553" s="163"/>
      <c r="Q553" s="163"/>
      <c r="R553" s="163"/>
      <c r="S553" s="163"/>
      <c r="T553" s="164"/>
      <c r="U553" s="163"/>
      <c r="V553" s="153"/>
      <c r="W553" s="153"/>
      <c r="X553" s="153"/>
      <c r="Y553" s="153"/>
      <c r="Z553" s="153"/>
      <c r="AA553" s="153"/>
      <c r="AB553" s="153"/>
      <c r="AC553" s="153"/>
      <c r="AD553" s="153"/>
      <c r="AE553" s="153" t="s">
        <v>144</v>
      </c>
      <c r="AF553" s="153">
        <v>0</v>
      </c>
      <c r="AG553" s="153"/>
      <c r="AH553" s="153"/>
      <c r="AI553" s="153"/>
      <c r="AJ553" s="153"/>
      <c r="AK553" s="153"/>
      <c r="AL553" s="153"/>
      <c r="AM553" s="153"/>
      <c r="AN553" s="153"/>
      <c r="AO553" s="153"/>
      <c r="AP553" s="153"/>
      <c r="AQ553" s="153"/>
      <c r="AR553" s="153"/>
      <c r="AS553" s="153"/>
      <c r="AT553" s="153"/>
      <c r="AU553" s="153"/>
      <c r="AV553" s="153"/>
      <c r="AW553" s="153"/>
      <c r="AX553" s="153"/>
      <c r="AY553" s="153"/>
      <c r="AZ553" s="153"/>
      <c r="BA553" s="153"/>
      <c r="BB553" s="153"/>
      <c r="BC553" s="153"/>
      <c r="BD553" s="153"/>
      <c r="BE553" s="153"/>
      <c r="BF553" s="153"/>
      <c r="BG553" s="153"/>
      <c r="BH553" s="153"/>
    </row>
    <row r="554" spans="1:60" outlineLevel="1" x14ac:dyDescent="0.2">
      <c r="A554" s="154"/>
      <c r="B554" s="160"/>
      <c r="C554" s="200" t="s">
        <v>257</v>
      </c>
      <c r="D554" s="169"/>
      <c r="E554" s="173">
        <v>49.4</v>
      </c>
      <c r="F554" s="175"/>
      <c r="G554" s="175"/>
      <c r="H554" s="175"/>
      <c r="I554" s="175"/>
      <c r="J554" s="175"/>
      <c r="K554" s="175"/>
      <c r="L554" s="175"/>
      <c r="M554" s="175"/>
      <c r="N554" s="163"/>
      <c r="O554" s="163"/>
      <c r="P554" s="163"/>
      <c r="Q554" s="163"/>
      <c r="R554" s="163"/>
      <c r="S554" s="163"/>
      <c r="T554" s="164"/>
      <c r="U554" s="163"/>
      <c r="V554" s="153"/>
      <c r="W554" s="153"/>
      <c r="X554" s="153"/>
      <c r="Y554" s="153"/>
      <c r="Z554" s="153"/>
      <c r="AA554" s="153"/>
      <c r="AB554" s="153"/>
      <c r="AC554" s="153"/>
      <c r="AD554" s="153"/>
      <c r="AE554" s="153" t="s">
        <v>144</v>
      </c>
      <c r="AF554" s="153">
        <v>1</v>
      </c>
      <c r="AG554" s="153"/>
      <c r="AH554" s="153"/>
      <c r="AI554" s="153"/>
      <c r="AJ554" s="153"/>
      <c r="AK554" s="153"/>
      <c r="AL554" s="153"/>
      <c r="AM554" s="153"/>
      <c r="AN554" s="153"/>
      <c r="AO554" s="153"/>
      <c r="AP554" s="153"/>
      <c r="AQ554" s="153"/>
      <c r="AR554" s="153"/>
      <c r="AS554" s="153"/>
      <c r="AT554" s="153"/>
      <c r="AU554" s="153"/>
      <c r="AV554" s="153"/>
      <c r="AW554" s="153"/>
      <c r="AX554" s="153"/>
      <c r="AY554" s="153"/>
      <c r="AZ554" s="153"/>
      <c r="BA554" s="153"/>
      <c r="BB554" s="153"/>
      <c r="BC554" s="153"/>
      <c r="BD554" s="153"/>
      <c r="BE554" s="153"/>
      <c r="BF554" s="153"/>
      <c r="BG554" s="153"/>
      <c r="BH554" s="153"/>
    </row>
    <row r="555" spans="1:60" outlineLevel="1" x14ac:dyDescent="0.2">
      <c r="A555" s="154">
        <v>110</v>
      </c>
      <c r="B555" s="160" t="s">
        <v>626</v>
      </c>
      <c r="C555" s="197" t="s">
        <v>627</v>
      </c>
      <c r="D555" s="162" t="s">
        <v>0</v>
      </c>
      <c r="E555" s="170">
        <v>1.95</v>
      </c>
      <c r="F555" s="174"/>
      <c r="G555" s="175">
        <f>ROUND(E555*F555,2)</f>
        <v>0</v>
      </c>
      <c r="H555" s="174"/>
      <c r="I555" s="175">
        <f>ROUND(E555*H555,2)</f>
        <v>0</v>
      </c>
      <c r="J555" s="174"/>
      <c r="K555" s="175">
        <f>ROUND(E555*J555,2)</f>
        <v>0</v>
      </c>
      <c r="L555" s="175">
        <v>21</v>
      </c>
      <c r="M555" s="175">
        <f>G555*(1+L555/100)</f>
        <v>0</v>
      </c>
      <c r="N555" s="163">
        <v>0</v>
      </c>
      <c r="O555" s="163">
        <f>ROUND(E555*N555,5)</f>
        <v>0</v>
      </c>
      <c r="P555" s="163">
        <v>0</v>
      </c>
      <c r="Q555" s="163">
        <f>ROUND(E555*P555,5)</f>
        <v>0</v>
      </c>
      <c r="R555" s="163"/>
      <c r="S555" s="163"/>
      <c r="T555" s="164">
        <v>0</v>
      </c>
      <c r="U555" s="163">
        <f>ROUND(E555*T555,2)</f>
        <v>0</v>
      </c>
      <c r="V555" s="153"/>
      <c r="W555" s="153"/>
      <c r="X555" s="153"/>
      <c r="Y555" s="153"/>
      <c r="Z555" s="153"/>
      <c r="AA555" s="153"/>
      <c r="AB555" s="153"/>
      <c r="AC555" s="153"/>
      <c r="AD555" s="153"/>
      <c r="AE555" s="153" t="s">
        <v>142</v>
      </c>
      <c r="AF555" s="153"/>
      <c r="AG555" s="153"/>
      <c r="AH555" s="153"/>
      <c r="AI555" s="153"/>
      <c r="AJ555" s="153"/>
      <c r="AK555" s="153"/>
      <c r="AL555" s="153"/>
      <c r="AM555" s="153"/>
      <c r="AN555" s="153"/>
      <c r="AO555" s="153"/>
      <c r="AP555" s="153"/>
      <c r="AQ555" s="153"/>
      <c r="AR555" s="153"/>
      <c r="AS555" s="153"/>
      <c r="AT555" s="153"/>
      <c r="AU555" s="153"/>
      <c r="AV555" s="153"/>
      <c r="AW555" s="153"/>
      <c r="AX555" s="153"/>
      <c r="AY555" s="153"/>
      <c r="AZ555" s="153"/>
      <c r="BA555" s="153"/>
      <c r="BB555" s="153"/>
      <c r="BC555" s="153"/>
      <c r="BD555" s="153"/>
      <c r="BE555" s="153"/>
      <c r="BF555" s="153"/>
      <c r="BG555" s="153"/>
      <c r="BH555" s="153"/>
    </row>
    <row r="556" spans="1:60" x14ac:dyDescent="0.2">
      <c r="A556" s="155" t="s">
        <v>139</v>
      </c>
      <c r="B556" s="161" t="s">
        <v>94</v>
      </c>
      <c r="C556" s="199" t="s">
        <v>95</v>
      </c>
      <c r="D556" s="166"/>
      <c r="E556" s="172"/>
      <c r="F556" s="176"/>
      <c r="G556" s="176">
        <f>SUMIF(AE557:AE563,"&lt;&gt;NOR",G557:G563)</f>
        <v>0</v>
      </c>
      <c r="H556" s="176"/>
      <c r="I556" s="176">
        <f>SUM(I557:I563)</f>
        <v>0</v>
      </c>
      <c r="J556" s="176"/>
      <c r="K556" s="176">
        <f>SUM(K557:K563)</f>
        <v>0</v>
      </c>
      <c r="L556" s="176"/>
      <c r="M556" s="176">
        <f>SUM(M557:M563)</f>
        <v>0</v>
      </c>
      <c r="N556" s="167"/>
      <c r="O556" s="167">
        <f>SUM(O557:O563)</f>
        <v>0</v>
      </c>
      <c r="P556" s="167"/>
      <c r="Q556" s="167">
        <f>SUM(Q557:Q563)</f>
        <v>0</v>
      </c>
      <c r="R556" s="167"/>
      <c r="S556" s="167"/>
      <c r="T556" s="168"/>
      <c r="U556" s="167">
        <f>SUM(U557:U563)</f>
        <v>0</v>
      </c>
      <c r="AE556" t="s">
        <v>140</v>
      </c>
    </row>
    <row r="557" spans="1:60" ht="22.5" outlineLevel="1" x14ac:dyDescent="0.2">
      <c r="A557" s="154">
        <v>111</v>
      </c>
      <c r="B557" s="160" t="s">
        <v>628</v>
      </c>
      <c r="C557" s="197" t="s">
        <v>629</v>
      </c>
      <c r="D557" s="162" t="s">
        <v>630</v>
      </c>
      <c r="E557" s="170">
        <v>1</v>
      </c>
      <c r="F557" s="174"/>
      <c r="G557" s="175">
        <f t="shared" ref="G557:G563" si="7">ROUND(E557*F557,2)</f>
        <v>0</v>
      </c>
      <c r="H557" s="174"/>
      <c r="I557" s="175">
        <f t="shared" ref="I557:I563" si="8">ROUND(E557*H557,2)</f>
        <v>0</v>
      </c>
      <c r="J557" s="174"/>
      <c r="K557" s="175">
        <f t="shared" ref="K557:K563" si="9">ROUND(E557*J557,2)</f>
        <v>0</v>
      </c>
      <c r="L557" s="175">
        <v>21</v>
      </c>
      <c r="M557" s="175">
        <f t="shared" ref="M557:M563" si="10">G557*(1+L557/100)</f>
        <v>0</v>
      </c>
      <c r="N557" s="163">
        <v>0</v>
      </c>
      <c r="O557" s="163">
        <f t="shared" ref="O557:O563" si="11">ROUND(E557*N557,5)</f>
        <v>0</v>
      </c>
      <c r="P557" s="163">
        <v>0</v>
      </c>
      <c r="Q557" s="163">
        <f t="shared" ref="Q557:Q563" si="12">ROUND(E557*P557,5)</f>
        <v>0</v>
      </c>
      <c r="R557" s="163"/>
      <c r="S557" s="163"/>
      <c r="T557" s="164">
        <v>0</v>
      </c>
      <c r="U557" s="163">
        <f t="shared" ref="U557:U563" si="13">ROUND(E557*T557,2)</f>
        <v>0</v>
      </c>
      <c r="V557" s="153"/>
      <c r="W557" s="153"/>
      <c r="X557" s="153"/>
      <c r="Y557" s="153"/>
      <c r="Z557" s="153"/>
      <c r="AA557" s="153"/>
      <c r="AB557" s="153"/>
      <c r="AC557" s="153"/>
      <c r="AD557" s="153"/>
      <c r="AE557" s="153" t="s">
        <v>142</v>
      </c>
      <c r="AF557" s="153"/>
      <c r="AG557" s="153"/>
      <c r="AH557" s="153"/>
      <c r="AI557" s="153"/>
      <c r="AJ557" s="153"/>
      <c r="AK557" s="153"/>
      <c r="AL557" s="153"/>
      <c r="AM557" s="153"/>
      <c r="AN557" s="153"/>
      <c r="AO557" s="153"/>
      <c r="AP557" s="153"/>
      <c r="AQ557" s="153"/>
      <c r="AR557" s="153"/>
      <c r="AS557" s="153"/>
      <c r="AT557" s="153"/>
      <c r="AU557" s="153"/>
      <c r="AV557" s="153"/>
      <c r="AW557" s="153"/>
      <c r="AX557" s="153"/>
      <c r="AY557" s="153"/>
      <c r="AZ557" s="153"/>
      <c r="BA557" s="153"/>
      <c r="BB557" s="153"/>
      <c r="BC557" s="153"/>
      <c r="BD557" s="153"/>
      <c r="BE557" s="153"/>
      <c r="BF557" s="153"/>
      <c r="BG557" s="153"/>
      <c r="BH557" s="153"/>
    </row>
    <row r="558" spans="1:60" ht="22.5" outlineLevel="1" x14ac:dyDescent="0.2">
      <c r="A558" s="154">
        <v>112</v>
      </c>
      <c r="B558" s="160" t="s">
        <v>631</v>
      </c>
      <c r="C558" s="197" t="s">
        <v>632</v>
      </c>
      <c r="D558" s="162" t="s">
        <v>630</v>
      </c>
      <c r="E558" s="170">
        <v>5</v>
      </c>
      <c r="F558" s="174"/>
      <c r="G558" s="175">
        <f t="shared" si="7"/>
        <v>0</v>
      </c>
      <c r="H558" s="174"/>
      <c r="I558" s="175">
        <f t="shared" si="8"/>
        <v>0</v>
      </c>
      <c r="J558" s="174"/>
      <c r="K558" s="175">
        <f t="shared" si="9"/>
        <v>0</v>
      </c>
      <c r="L558" s="175">
        <v>21</v>
      </c>
      <c r="M558" s="175">
        <f t="shared" si="10"/>
        <v>0</v>
      </c>
      <c r="N558" s="163">
        <v>0</v>
      </c>
      <c r="O558" s="163">
        <f t="shared" si="11"/>
        <v>0</v>
      </c>
      <c r="P558" s="163">
        <v>0</v>
      </c>
      <c r="Q558" s="163">
        <f t="shared" si="12"/>
        <v>0</v>
      </c>
      <c r="R558" s="163"/>
      <c r="S558" s="163"/>
      <c r="T558" s="164">
        <v>0</v>
      </c>
      <c r="U558" s="163">
        <f t="shared" si="13"/>
        <v>0</v>
      </c>
      <c r="V558" s="153"/>
      <c r="W558" s="153"/>
      <c r="X558" s="153"/>
      <c r="Y558" s="153"/>
      <c r="Z558" s="153"/>
      <c r="AA558" s="153"/>
      <c r="AB558" s="153"/>
      <c r="AC558" s="153"/>
      <c r="AD558" s="153"/>
      <c r="AE558" s="153" t="s">
        <v>142</v>
      </c>
      <c r="AF558" s="153"/>
      <c r="AG558" s="153"/>
      <c r="AH558" s="153"/>
      <c r="AI558" s="153"/>
      <c r="AJ558" s="153"/>
      <c r="AK558" s="153"/>
      <c r="AL558" s="153"/>
      <c r="AM558" s="153"/>
      <c r="AN558" s="153"/>
      <c r="AO558" s="153"/>
      <c r="AP558" s="153"/>
      <c r="AQ558" s="153"/>
      <c r="AR558" s="153"/>
      <c r="AS558" s="153"/>
      <c r="AT558" s="153"/>
      <c r="AU558" s="153"/>
      <c r="AV558" s="153"/>
      <c r="AW558" s="153"/>
      <c r="AX558" s="153"/>
      <c r="AY558" s="153"/>
      <c r="AZ558" s="153"/>
      <c r="BA558" s="153"/>
      <c r="BB558" s="153"/>
      <c r="BC558" s="153"/>
      <c r="BD558" s="153"/>
      <c r="BE558" s="153"/>
      <c r="BF558" s="153"/>
      <c r="BG558" s="153"/>
      <c r="BH558" s="153"/>
    </row>
    <row r="559" spans="1:60" ht="22.5" outlineLevel="1" x14ac:dyDescent="0.2">
      <c r="A559" s="154">
        <v>113</v>
      </c>
      <c r="B559" s="160" t="s">
        <v>633</v>
      </c>
      <c r="C559" s="197" t="s">
        <v>632</v>
      </c>
      <c r="D559" s="162" t="s">
        <v>630</v>
      </c>
      <c r="E559" s="170">
        <v>6</v>
      </c>
      <c r="F559" s="174"/>
      <c r="G559" s="175">
        <f t="shared" si="7"/>
        <v>0</v>
      </c>
      <c r="H559" s="174"/>
      <c r="I559" s="175">
        <f t="shared" si="8"/>
        <v>0</v>
      </c>
      <c r="J559" s="174"/>
      <c r="K559" s="175">
        <f t="shared" si="9"/>
        <v>0</v>
      </c>
      <c r="L559" s="175">
        <v>21</v>
      </c>
      <c r="M559" s="175">
        <f t="shared" si="10"/>
        <v>0</v>
      </c>
      <c r="N559" s="163">
        <v>0</v>
      </c>
      <c r="O559" s="163">
        <f t="shared" si="11"/>
        <v>0</v>
      </c>
      <c r="P559" s="163">
        <v>0</v>
      </c>
      <c r="Q559" s="163">
        <f t="shared" si="12"/>
        <v>0</v>
      </c>
      <c r="R559" s="163"/>
      <c r="S559" s="163"/>
      <c r="T559" s="164">
        <v>0</v>
      </c>
      <c r="U559" s="163">
        <f t="shared" si="13"/>
        <v>0</v>
      </c>
      <c r="V559" s="153"/>
      <c r="W559" s="153"/>
      <c r="X559" s="153"/>
      <c r="Y559" s="153"/>
      <c r="Z559" s="153"/>
      <c r="AA559" s="153"/>
      <c r="AB559" s="153"/>
      <c r="AC559" s="153"/>
      <c r="AD559" s="153"/>
      <c r="AE559" s="153" t="s">
        <v>142</v>
      </c>
      <c r="AF559" s="153"/>
      <c r="AG559" s="153"/>
      <c r="AH559" s="153"/>
      <c r="AI559" s="153"/>
      <c r="AJ559" s="153"/>
      <c r="AK559" s="153"/>
      <c r="AL559" s="153"/>
      <c r="AM559" s="153"/>
      <c r="AN559" s="153"/>
      <c r="AO559" s="153"/>
      <c r="AP559" s="153"/>
      <c r="AQ559" s="153"/>
      <c r="AR559" s="153"/>
      <c r="AS559" s="153"/>
      <c r="AT559" s="153"/>
      <c r="AU559" s="153"/>
      <c r="AV559" s="153"/>
      <c r="AW559" s="153"/>
      <c r="AX559" s="153"/>
      <c r="AY559" s="153"/>
      <c r="AZ559" s="153"/>
      <c r="BA559" s="153"/>
      <c r="BB559" s="153"/>
      <c r="BC559" s="153"/>
      <c r="BD559" s="153"/>
      <c r="BE559" s="153"/>
      <c r="BF559" s="153"/>
      <c r="BG559" s="153"/>
      <c r="BH559" s="153"/>
    </row>
    <row r="560" spans="1:60" ht="22.5" outlineLevel="1" x14ac:dyDescent="0.2">
      <c r="A560" s="154">
        <v>114</v>
      </c>
      <c r="B560" s="160" t="s">
        <v>634</v>
      </c>
      <c r="C560" s="197" t="s">
        <v>629</v>
      </c>
      <c r="D560" s="162" t="s">
        <v>630</v>
      </c>
      <c r="E560" s="170">
        <v>1</v>
      </c>
      <c r="F560" s="174"/>
      <c r="G560" s="175">
        <f t="shared" si="7"/>
        <v>0</v>
      </c>
      <c r="H560" s="174"/>
      <c r="I560" s="175">
        <f t="shared" si="8"/>
        <v>0</v>
      </c>
      <c r="J560" s="174"/>
      <c r="K560" s="175">
        <f t="shared" si="9"/>
        <v>0</v>
      </c>
      <c r="L560" s="175">
        <v>21</v>
      </c>
      <c r="M560" s="175">
        <f t="shared" si="10"/>
        <v>0</v>
      </c>
      <c r="N560" s="163">
        <v>0</v>
      </c>
      <c r="O560" s="163">
        <f t="shared" si="11"/>
        <v>0</v>
      </c>
      <c r="P560" s="163">
        <v>0</v>
      </c>
      <c r="Q560" s="163">
        <f t="shared" si="12"/>
        <v>0</v>
      </c>
      <c r="R560" s="163"/>
      <c r="S560" s="163"/>
      <c r="T560" s="164">
        <v>0</v>
      </c>
      <c r="U560" s="163">
        <f t="shared" si="13"/>
        <v>0</v>
      </c>
      <c r="V560" s="153"/>
      <c r="W560" s="153"/>
      <c r="X560" s="153"/>
      <c r="Y560" s="153"/>
      <c r="Z560" s="153"/>
      <c r="AA560" s="153"/>
      <c r="AB560" s="153"/>
      <c r="AC560" s="153"/>
      <c r="AD560" s="153"/>
      <c r="AE560" s="153" t="s">
        <v>142</v>
      </c>
      <c r="AF560" s="153"/>
      <c r="AG560" s="153"/>
      <c r="AH560" s="153"/>
      <c r="AI560" s="153"/>
      <c r="AJ560" s="153"/>
      <c r="AK560" s="153"/>
      <c r="AL560" s="153"/>
      <c r="AM560" s="153"/>
      <c r="AN560" s="153"/>
      <c r="AO560" s="153"/>
      <c r="AP560" s="153"/>
      <c r="AQ560" s="153"/>
      <c r="AR560" s="153"/>
      <c r="AS560" s="153"/>
      <c r="AT560" s="153"/>
      <c r="AU560" s="153"/>
      <c r="AV560" s="153"/>
      <c r="AW560" s="153"/>
      <c r="AX560" s="153"/>
      <c r="AY560" s="153"/>
      <c r="AZ560" s="153"/>
      <c r="BA560" s="153"/>
      <c r="BB560" s="153"/>
      <c r="BC560" s="153"/>
      <c r="BD560" s="153"/>
      <c r="BE560" s="153"/>
      <c r="BF560" s="153"/>
      <c r="BG560" s="153"/>
      <c r="BH560" s="153"/>
    </row>
    <row r="561" spans="1:60" ht="22.5" outlineLevel="1" x14ac:dyDescent="0.2">
      <c r="A561" s="154">
        <v>115</v>
      </c>
      <c r="B561" s="160" t="s">
        <v>635</v>
      </c>
      <c r="C561" s="197" t="s">
        <v>632</v>
      </c>
      <c r="D561" s="162" t="s">
        <v>630</v>
      </c>
      <c r="E561" s="170">
        <v>1</v>
      </c>
      <c r="F561" s="174"/>
      <c r="G561" s="175">
        <f t="shared" si="7"/>
        <v>0</v>
      </c>
      <c r="H561" s="174"/>
      <c r="I561" s="175">
        <f t="shared" si="8"/>
        <v>0</v>
      </c>
      <c r="J561" s="174"/>
      <c r="K561" s="175">
        <f t="shared" si="9"/>
        <v>0</v>
      </c>
      <c r="L561" s="175">
        <v>21</v>
      </c>
      <c r="M561" s="175">
        <f t="shared" si="10"/>
        <v>0</v>
      </c>
      <c r="N561" s="163">
        <v>0</v>
      </c>
      <c r="O561" s="163">
        <f t="shared" si="11"/>
        <v>0</v>
      </c>
      <c r="P561" s="163">
        <v>0</v>
      </c>
      <c r="Q561" s="163">
        <f t="shared" si="12"/>
        <v>0</v>
      </c>
      <c r="R561" s="163"/>
      <c r="S561" s="163"/>
      <c r="T561" s="164">
        <v>0</v>
      </c>
      <c r="U561" s="163">
        <f t="shared" si="13"/>
        <v>0</v>
      </c>
      <c r="V561" s="153"/>
      <c r="W561" s="153"/>
      <c r="X561" s="153"/>
      <c r="Y561" s="153"/>
      <c r="Z561" s="153"/>
      <c r="AA561" s="153"/>
      <c r="AB561" s="153"/>
      <c r="AC561" s="153"/>
      <c r="AD561" s="153"/>
      <c r="AE561" s="153" t="s">
        <v>142</v>
      </c>
      <c r="AF561" s="153"/>
      <c r="AG561" s="153"/>
      <c r="AH561" s="153"/>
      <c r="AI561" s="153"/>
      <c r="AJ561" s="153"/>
      <c r="AK561" s="153"/>
      <c r="AL561" s="153"/>
      <c r="AM561" s="153"/>
      <c r="AN561" s="153"/>
      <c r="AO561" s="153"/>
      <c r="AP561" s="153"/>
      <c r="AQ561" s="153"/>
      <c r="AR561" s="153"/>
      <c r="AS561" s="153"/>
      <c r="AT561" s="153"/>
      <c r="AU561" s="153"/>
      <c r="AV561" s="153"/>
      <c r="AW561" s="153"/>
      <c r="AX561" s="153"/>
      <c r="AY561" s="153"/>
      <c r="AZ561" s="153"/>
      <c r="BA561" s="153"/>
      <c r="BB561" s="153"/>
      <c r="BC561" s="153"/>
      <c r="BD561" s="153"/>
      <c r="BE561" s="153"/>
      <c r="BF561" s="153"/>
      <c r="BG561" s="153"/>
      <c r="BH561" s="153"/>
    </row>
    <row r="562" spans="1:60" ht="22.5" outlineLevel="1" x14ac:dyDescent="0.2">
      <c r="A562" s="154">
        <v>116</v>
      </c>
      <c r="B562" s="160" t="s">
        <v>636</v>
      </c>
      <c r="C562" s="197" t="s">
        <v>632</v>
      </c>
      <c r="D562" s="162" t="s">
        <v>630</v>
      </c>
      <c r="E562" s="170">
        <v>1</v>
      </c>
      <c r="F562" s="174"/>
      <c r="G562" s="175">
        <f t="shared" si="7"/>
        <v>0</v>
      </c>
      <c r="H562" s="174"/>
      <c r="I562" s="175">
        <f t="shared" si="8"/>
        <v>0</v>
      </c>
      <c r="J562" s="174"/>
      <c r="K562" s="175">
        <f t="shared" si="9"/>
        <v>0</v>
      </c>
      <c r="L562" s="175">
        <v>21</v>
      </c>
      <c r="M562" s="175">
        <f t="shared" si="10"/>
        <v>0</v>
      </c>
      <c r="N562" s="163">
        <v>0</v>
      </c>
      <c r="O562" s="163">
        <f t="shared" si="11"/>
        <v>0</v>
      </c>
      <c r="P562" s="163">
        <v>0</v>
      </c>
      <c r="Q562" s="163">
        <f t="shared" si="12"/>
        <v>0</v>
      </c>
      <c r="R562" s="163"/>
      <c r="S562" s="163"/>
      <c r="T562" s="164">
        <v>0</v>
      </c>
      <c r="U562" s="163">
        <f t="shared" si="13"/>
        <v>0</v>
      </c>
      <c r="V562" s="153"/>
      <c r="W562" s="153"/>
      <c r="X562" s="153"/>
      <c r="Y562" s="153"/>
      <c r="Z562" s="153"/>
      <c r="AA562" s="153"/>
      <c r="AB562" s="153"/>
      <c r="AC562" s="153"/>
      <c r="AD562" s="153"/>
      <c r="AE562" s="153" t="s">
        <v>142</v>
      </c>
      <c r="AF562" s="153"/>
      <c r="AG562" s="153"/>
      <c r="AH562" s="153"/>
      <c r="AI562" s="153"/>
      <c r="AJ562" s="153"/>
      <c r="AK562" s="153"/>
      <c r="AL562" s="153"/>
      <c r="AM562" s="153"/>
      <c r="AN562" s="153"/>
      <c r="AO562" s="153"/>
      <c r="AP562" s="153"/>
      <c r="AQ562" s="153"/>
      <c r="AR562" s="153"/>
      <c r="AS562" s="153"/>
      <c r="AT562" s="153"/>
      <c r="AU562" s="153"/>
      <c r="AV562" s="153"/>
      <c r="AW562" s="153"/>
      <c r="AX562" s="153"/>
      <c r="AY562" s="153"/>
      <c r="AZ562" s="153"/>
      <c r="BA562" s="153"/>
      <c r="BB562" s="153"/>
      <c r="BC562" s="153"/>
      <c r="BD562" s="153"/>
      <c r="BE562" s="153"/>
      <c r="BF562" s="153"/>
      <c r="BG562" s="153"/>
      <c r="BH562" s="153"/>
    </row>
    <row r="563" spans="1:60" ht="22.5" outlineLevel="1" x14ac:dyDescent="0.2">
      <c r="A563" s="154">
        <v>117</v>
      </c>
      <c r="B563" s="160" t="s">
        <v>637</v>
      </c>
      <c r="C563" s="197" t="s">
        <v>638</v>
      </c>
      <c r="D563" s="162" t="s">
        <v>639</v>
      </c>
      <c r="E563" s="170">
        <v>7</v>
      </c>
      <c r="F563" s="174"/>
      <c r="G563" s="175">
        <f t="shared" si="7"/>
        <v>0</v>
      </c>
      <c r="H563" s="174"/>
      <c r="I563" s="175">
        <f t="shared" si="8"/>
        <v>0</v>
      </c>
      <c r="J563" s="174"/>
      <c r="K563" s="175">
        <f t="shared" si="9"/>
        <v>0</v>
      </c>
      <c r="L563" s="175">
        <v>21</v>
      </c>
      <c r="M563" s="175">
        <f t="shared" si="10"/>
        <v>0</v>
      </c>
      <c r="N563" s="163">
        <v>0</v>
      </c>
      <c r="O563" s="163">
        <f t="shared" si="11"/>
        <v>0</v>
      </c>
      <c r="P563" s="163">
        <v>0</v>
      </c>
      <c r="Q563" s="163">
        <f t="shared" si="12"/>
        <v>0</v>
      </c>
      <c r="R563" s="163"/>
      <c r="S563" s="163"/>
      <c r="T563" s="164">
        <v>0</v>
      </c>
      <c r="U563" s="163">
        <f t="shared" si="13"/>
        <v>0</v>
      </c>
      <c r="V563" s="153"/>
      <c r="W563" s="153"/>
      <c r="X563" s="153"/>
      <c r="Y563" s="153"/>
      <c r="Z563" s="153"/>
      <c r="AA563" s="153"/>
      <c r="AB563" s="153"/>
      <c r="AC563" s="153"/>
      <c r="AD563" s="153"/>
      <c r="AE563" s="153" t="s">
        <v>142</v>
      </c>
      <c r="AF563" s="153"/>
      <c r="AG563" s="153"/>
      <c r="AH563" s="153"/>
      <c r="AI563" s="153"/>
      <c r="AJ563" s="153"/>
      <c r="AK563" s="153"/>
      <c r="AL563" s="153"/>
      <c r="AM563" s="153"/>
      <c r="AN563" s="153"/>
      <c r="AO563" s="153"/>
      <c r="AP563" s="153"/>
      <c r="AQ563" s="153"/>
      <c r="AR563" s="153"/>
      <c r="AS563" s="153"/>
      <c r="AT563" s="153"/>
      <c r="AU563" s="153"/>
      <c r="AV563" s="153"/>
      <c r="AW563" s="153"/>
      <c r="AX563" s="153"/>
      <c r="AY563" s="153"/>
      <c r="AZ563" s="153"/>
      <c r="BA563" s="153"/>
      <c r="BB563" s="153"/>
      <c r="BC563" s="153"/>
      <c r="BD563" s="153"/>
      <c r="BE563" s="153"/>
      <c r="BF563" s="153"/>
      <c r="BG563" s="153"/>
      <c r="BH563" s="153"/>
    </row>
    <row r="564" spans="1:60" x14ac:dyDescent="0.2">
      <c r="A564" s="155" t="s">
        <v>139</v>
      </c>
      <c r="B564" s="161" t="s">
        <v>96</v>
      </c>
      <c r="C564" s="199" t="s">
        <v>97</v>
      </c>
      <c r="D564" s="166"/>
      <c r="E564" s="172"/>
      <c r="F564" s="176"/>
      <c r="G564" s="176">
        <f>SUMIF(AE565:AE581,"&lt;&gt;NOR",G565:G581)</f>
        <v>0</v>
      </c>
      <c r="H564" s="176"/>
      <c r="I564" s="176">
        <f>SUM(I565:I581)</f>
        <v>0</v>
      </c>
      <c r="J564" s="176"/>
      <c r="K564" s="176">
        <f>SUM(K565:K581)</f>
        <v>0</v>
      </c>
      <c r="L564" s="176"/>
      <c r="M564" s="176">
        <f>SUM(M565:M581)</f>
        <v>0</v>
      </c>
      <c r="N564" s="167"/>
      <c r="O564" s="167">
        <f>SUM(O565:O581)</f>
        <v>0</v>
      </c>
      <c r="P564" s="167"/>
      <c r="Q564" s="167">
        <f>SUM(Q565:Q581)</f>
        <v>0</v>
      </c>
      <c r="R564" s="167"/>
      <c r="S564" s="167"/>
      <c r="T564" s="168"/>
      <c r="U564" s="167">
        <f>SUM(U565:U581)</f>
        <v>0</v>
      </c>
      <c r="AE564" t="s">
        <v>140</v>
      </c>
    </row>
    <row r="565" spans="1:60" ht="22.5" outlineLevel="1" x14ac:dyDescent="0.2">
      <c r="A565" s="154">
        <v>118</v>
      </c>
      <c r="B565" s="160" t="s">
        <v>640</v>
      </c>
      <c r="C565" s="197" t="s">
        <v>641</v>
      </c>
      <c r="D565" s="162" t="s">
        <v>630</v>
      </c>
      <c r="E565" s="170">
        <v>1</v>
      </c>
      <c r="F565" s="174"/>
      <c r="G565" s="175">
        <f t="shared" ref="G565:G581" si="14">ROUND(E565*F565,2)</f>
        <v>0</v>
      </c>
      <c r="H565" s="174"/>
      <c r="I565" s="175">
        <f t="shared" ref="I565:I581" si="15">ROUND(E565*H565,2)</f>
        <v>0</v>
      </c>
      <c r="J565" s="174"/>
      <c r="K565" s="175">
        <f t="shared" ref="K565:K581" si="16">ROUND(E565*J565,2)</f>
        <v>0</v>
      </c>
      <c r="L565" s="175">
        <v>21</v>
      </c>
      <c r="M565" s="175">
        <f t="shared" ref="M565:M581" si="17">G565*(1+L565/100)</f>
        <v>0</v>
      </c>
      <c r="N565" s="163">
        <v>0</v>
      </c>
      <c r="O565" s="163">
        <f t="shared" ref="O565:O581" si="18">ROUND(E565*N565,5)</f>
        <v>0</v>
      </c>
      <c r="P565" s="163">
        <v>0</v>
      </c>
      <c r="Q565" s="163">
        <f t="shared" ref="Q565:Q581" si="19">ROUND(E565*P565,5)</f>
        <v>0</v>
      </c>
      <c r="R565" s="163"/>
      <c r="S565" s="163"/>
      <c r="T565" s="164">
        <v>0</v>
      </c>
      <c r="U565" s="163">
        <f t="shared" ref="U565:U581" si="20">ROUND(E565*T565,2)</f>
        <v>0</v>
      </c>
      <c r="V565" s="153"/>
      <c r="W565" s="153"/>
      <c r="X565" s="153"/>
      <c r="Y565" s="153"/>
      <c r="Z565" s="153"/>
      <c r="AA565" s="153"/>
      <c r="AB565" s="153"/>
      <c r="AC565" s="153"/>
      <c r="AD565" s="153"/>
      <c r="AE565" s="153" t="s">
        <v>142</v>
      </c>
      <c r="AF565" s="153"/>
      <c r="AG565" s="153"/>
      <c r="AH565" s="153"/>
      <c r="AI565" s="153"/>
      <c r="AJ565" s="153"/>
      <c r="AK565" s="153"/>
      <c r="AL565" s="153"/>
      <c r="AM565" s="153"/>
      <c r="AN565" s="153"/>
      <c r="AO565" s="153"/>
      <c r="AP565" s="153"/>
      <c r="AQ565" s="153"/>
      <c r="AR565" s="153"/>
      <c r="AS565" s="153"/>
      <c r="AT565" s="153"/>
      <c r="AU565" s="153"/>
      <c r="AV565" s="153"/>
      <c r="AW565" s="153"/>
      <c r="AX565" s="153"/>
      <c r="AY565" s="153"/>
      <c r="AZ565" s="153"/>
      <c r="BA565" s="153"/>
      <c r="BB565" s="153"/>
      <c r="BC565" s="153"/>
      <c r="BD565" s="153"/>
      <c r="BE565" s="153"/>
      <c r="BF565" s="153"/>
      <c r="BG565" s="153"/>
      <c r="BH565" s="153"/>
    </row>
    <row r="566" spans="1:60" ht="22.5" outlineLevel="1" x14ac:dyDescent="0.2">
      <c r="A566" s="154">
        <v>119</v>
      </c>
      <c r="B566" s="160" t="s">
        <v>642</v>
      </c>
      <c r="C566" s="197" t="s">
        <v>643</v>
      </c>
      <c r="D566" s="162" t="s">
        <v>630</v>
      </c>
      <c r="E566" s="170">
        <v>1</v>
      </c>
      <c r="F566" s="174"/>
      <c r="G566" s="175">
        <f t="shared" si="14"/>
        <v>0</v>
      </c>
      <c r="H566" s="174"/>
      <c r="I566" s="175">
        <f t="shared" si="15"/>
        <v>0</v>
      </c>
      <c r="J566" s="174"/>
      <c r="K566" s="175">
        <f t="shared" si="16"/>
        <v>0</v>
      </c>
      <c r="L566" s="175">
        <v>21</v>
      </c>
      <c r="M566" s="175">
        <f t="shared" si="17"/>
        <v>0</v>
      </c>
      <c r="N566" s="163">
        <v>0</v>
      </c>
      <c r="O566" s="163">
        <f t="shared" si="18"/>
        <v>0</v>
      </c>
      <c r="P566" s="163">
        <v>0</v>
      </c>
      <c r="Q566" s="163">
        <f t="shared" si="19"/>
        <v>0</v>
      </c>
      <c r="R566" s="163"/>
      <c r="S566" s="163"/>
      <c r="T566" s="164">
        <v>0</v>
      </c>
      <c r="U566" s="163">
        <f t="shared" si="20"/>
        <v>0</v>
      </c>
      <c r="V566" s="153"/>
      <c r="W566" s="153"/>
      <c r="X566" s="153"/>
      <c r="Y566" s="153"/>
      <c r="Z566" s="153"/>
      <c r="AA566" s="153"/>
      <c r="AB566" s="153"/>
      <c r="AC566" s="153"/>
      <c r="AD566" s="153"/>
      <c r="AE566" s="153" t="s">
        <v>142</v>
      </c>
      <c r="AF566" s="153"/>
      <c r="AG566" s="153"/>
      <c r="AH566" s="153"/>
      <c r="AI566" s="153"/>
      <c r="AJ566" s="153"/>
      <c r="AK566" s="153"/>
      <c r="AL566" s="153"/>
      <c r="AM566" s="153"/>
      <c r="AN566" s="153"/>
      <c r="AO566" s="153"/>
      <c r="AP566" s="153"/>
      <c r="AQ566" s="153"/>
      <c r="AR566" s="153"/>
      <c r="AS566" s="153"/>
      <c r="AT566" s="153"/>
      <c r="AU566" s="153"/>
      <c r="AV566" s="153"/>
      <c r="AW566" s="153"/>
      <c r="AX566" s="153"/>
      <c r="AY566" s="153"/>
      <c r="AZ566" s="153"/>
      <c r="BA566" s="153"/>
      <c r="BB566" s="153"/>
      <c r="BC566" s="153"/>
      <c r="BD566" s="153"/>
      <c r="BE566" s="153"/>
      <c r="BF566" s="153"/>
      <c r="BG566" s="153"/>
      <c r="BH566" s="153"/>
    </row>
    <row r="567" spans="1:60" ht="22.5" outlineLevel="1" x14ac:dyDescent="0.2">
      <c r="A567" s="154">
        <v>120</v>
      </c>
      <c r="B567" s="160" t="s">
        <v>644</v>
      </c>
      <c r="C567" s="197" t="s">
        <v>643</v>
      </c>
      <c r="D567" s="162" t="s">
        <v>630</v>
      </c>
      <c r="E567" s="170">
        <v>1</v>
      </c>
      <c r="F567" s="174"/>
      <c r="G567" s="175">
        <f t="shared" si="14"/>
        <v>0</v>
      </c>
      <c r="H567" s="174"/>
      <c r="I567" s="175">
        <f t="shared" si="15"/>
        <v>0</v>
      </c>
      <c r="J567" s="174"/>
      <c r="K567" s="175">
        <f t="shared" si="16"/>
        <v>0</v>
      </c>
      <c r="L567" s="175">
        <v>21</v>
      </c>
      <c r="M567" s="175">
        <f t="shared" si="17"/>
        <v>0</v>
      </c>
      <c r="N567" s="163">
        <v>0</v>
      </c>
      <c r="O567" s="163">
        <f t="shared" si="18"/>
        <v>0</v>
      </c>
      <c r="P567" s="163">
        <v>0</v>
      </c>
      <c r="Q567" s="163">
        <f t="shared" si="19"/>
        <v>0</v>
      </c>
      <c r="R567" s="163"/>
      <c r="S567" s="163"/>
      <c r="T567" s="164">
        <v>0</v>
      </c>
      <c r="U567" s="163">
        <f t="shared" si="20"/>
        <v>0</v>
      </c>
      <c r="V567" s="153"/>
      <c r="W567" s="153"/>
      <c r="X567" s="153"/>
      <c r="Y567" s="153"/>
      <c r="Z567" s="153"/>
      <c r="AA567" s="153"/>
      <c r="AB567" s="153"/>
      <c r="AC567" s="153"/>
      <c r="AD567" s="153"/>
      <c r="AE567" s="153" t="s">
        <v>142</v>
      </c>
      <c r="AF567" s="153"/>
      <c r="AG567" s="153"/>
      <c r="AH567" s="153"/>
      <c r="AI567" s="153"/>
      <c r="AJ567" s="153"/>
      <c r="AK567" s="153"/>
      <c r="AL567" s="153"/>
      <c r="AM567" s="153"/>
      <c r="AN567" s="153"/>
      <c r="AO567" s="153"/>
      <c r="AP567" s="153"/>
      <c r="AQ567" s="153"/>
      <c r="AR567" s="153"/>
      <c r="AS567" s="153"/>
      <c r="AT567" s="153"/>
      <c r="AU567" s="153"/>
      <c r="AV567" s="153"/>
      <c r="AW567" s="153"/>
      <c r="AX567" s="153"/>
      <c r="AY567" s="153"/>
      <c r="AZ567" s="153"/>
      <c r="BA567" s="153"/>
      <c r="BB567" s="153"/>
      <c r="BC567" s="153"/>
      <c r="BD567" s="153"/>
      <c r="BE567" s="153"/>
      <c r="BF567" s="153"/>
      <c r="BG567" s="153"/>
      <c r="BH567" s="153"/>
    </row>
    <row r="568" spans="1:60" ht="22.5" outlineLevel="1" x14ac:dyDescent="0.2">
      <c r="A568" s="154">
        <v>121</v>
      </c>
      <c r="B568" s="160" t="s">
        <v>645</v>
      </c>
      <c r="C568" s="197" t="s">
        <v>641</v>
      </c>
      <c r="D568" s="162" t="s">
        <v>630</v>
      </c>
      <c r="E568" s="170">
        <v>1</v>
      </c>
      <c r="F568" s="174"/>
      <c r="G568" s="175">
        <f t="shared" si="14"/>
        <v>0</v>
      </c>
      <c r="H568" s="174"/>
      <c r="I568" s="175">
        <f t="shared" si="15"/>
        <v>0</v>
      </c>
      <c r="J568" s="174"/>
      <c r="K568" s="175">
        <f t="shared" si="16"/>
        <v>0</v>
      </c>
      <c r="L568" s="175">
        <v>21</v>
      </c>
      <c r="M568" s="175">
        <f t="shared" si="17"/>
        <v>0</v>
      </c>
      <c r="N568" s="163">
        <v>0</v>
      </c>
      <c r="O568" s="163">
        <f t="shared" si="18"/>
        <v>0</v>
      </c>
      <c r="P568" s="163">
        <v>0</v>
      </c>
      <c r="Q568" s="163">
        <f t="shared" si="19"/>
        <v>0</v>
      </c>
      <c r="R568" s="163"/>
      <c r="S568" s="163"/>
      <c r="T568" s="164">
        <v>0</v>
      </c>
      <c r="U568" s="163">
        <f t="shared" si="20"/>
        <v>0</v>
      </c>
      <c r="V568" s="153"/>
      <c r="W568" s="153"/>
      <c r="X568" s="153"/>
      <c r="Y568" s="153"/>
      <c r="Z568" s="153"/>
      <c r="AA568" s="153"/>
      <c r="AB568" s="153"/>
      <c r="AC568" s="153"/>
      <c r="AD568" s="153"/>
      <c r="AE568" s="153" t="s">
        <v>142</v>
      </c>
      <c r="AF568" s="153"/>
      <c r="AG568" s="153"/>
      <c r="AH568" s="153"/>
      <c r="AI568" s="153"/>
      <c r="AJ568" s="153"/>
      <c r="AK568" s="153"/>
      <c r="AL568" s="153"/>
      <c r="AM568" s="153"/>
      <c r="AN568" s="153"/>
      <c r="AO568" s="153"/>
      <c r="AP568" s="153"/>
      <c r="AQ568" s="153"/>
      <c r="AR568" s="153"/>
      <c r="AS568" s="153"/>
      <c r="AT568" s="153"/>
      <c r="AU568" s="153"/>
      <c r="AV568" s="153"/>
      <c r="AW568" s="153"/>
      <c r="AX568" s="153"/>
      <c r="AY568" s="153"/>
      <c r="AZ568" s="153"/>
      <c r="BA568" s="153"/>
      <c r="BB568" s="153"/>
      <c r="BC568" s="153"/>
      <c r="BD568" s="153"/>
      <c r="BE568" s="153"/>
      <c r="BF568" s="153"/>
      <c r="BG568" s="153"/>
      <c r="BH568" s="153"/>
    </row>
    <row r="569" spans="1:60" ht="22.5" outlineLevel="1" x14ac:dyDescent="0.2">
      <c r="A569" s="154">
        <v>122</v>
      </c>
      <c r="B569" s="160" t="s">
        <v>646</v>
      </c>
      <c r="C569" s="197" t="s">
        <v>641</v>
      </c>
      <c r="D569" s="162" t="s">
        <v>630</v>
      </c>
      <c r="E569" s="170">
        <v>1</v>
      </c>
      <c r="F569" s="174"/>
      <c r="G569" s="175">
        <f t="shared" si="14"/>
        <v>0</v>
      </c>
      <c r="H569" s="174"/>
      <c r="I569" s="175">
        <f t="shared" si="15"/>
        <v>0</v>
      </c>
      <c r="J569" s="174"/>
      <c r="K569" s="175">
        <f t="shared" si="16"/>
        <v>0</v>
      </c>
      <c r="L569" s="175">
        <v>21</v>
      </c>
      <c r="M569" s="175">
        <f t="shared" si="17"/>
        <v>0</v>
      </c>
      <c r="N569" s="163">
        <v>0</v>
      </c>
      <c r="O569" s="163">
        <f t="shared" si="18"/>
        <v>0</v>
      </c>
      <c r="P569" s="163">
        <v>0</v>
      </c>
      <c r="Q569" s="163">
        <f t="shared" si="19"/>
        <v>0</v>
      </c>
      <c r="R569" s="163"/>
      <c r="S569" s="163"/>
      <c r="T569" s="164">
        <v>0</v>
      </c>
      <c r="U569" s="163">
        <f t="shared" si="20"/>
        <v>0</v>
      </c>
      <c r="V569" s="153"/>
      <c r="W569" s="153"/>
      <c r="X569" s="153"/>
      <c r="Y569" s="153"/>
      <c r="Z569" s="153"/>
      <c r="AA569" s="153"/>
      <c r="AB569" s="153"/>
      <c r="AC569" s="153"/>
      <c r="AD569" s="153"/>
      <c r="AE569" s="153" t="s">
        <v>142</v>
      </c>
      <c r="AF569" s="153"/>
      <c r="AG569" s="153"/>
      <c r="AH569" s="153"/>
      <c r="AI569" s="153"/>
      <c r="AJ569" s="153"/>
      <c r="AK569" s="153"/>
      <c r="AL569" s="153"/>
      <c r="AM569" s="153"/>
      <c r="AN569" s="153"/>
      <c r="AO569" s="153"/>
      <c r="AP569" s="153"/>
      <c r="AQ569" s="153"/>
      <c r="AR569" s="153"/>
      <c r="AS569" s="153"/>
      <c r="AT569" s="153"/>
      <c r="AU569" s="153"/>
      <c r="AV569" s="153"/>
      <c r="AW569" s="153"/>
      <c r="AX569" s="153"/>
      <c r="AY569" s="153"/>
      <c r="AZ569" s="153"/>
      <c r="BA569" s="153"/>
      <c r="BB569" s="153"/>
      <c r="BC569" s="153"/>
      <c r="BD569" s="153"/>
      <c r="BE569" s="153"/>
      <c r="BF569" s="153"/>
      <c r="BG569" s="153"/>
      <c r="BH569" s="153"/>
    </row>
    <row r="570" spans="1:60" ht="22.5" outlineLevel="1" x14ac:dyDescent="0.2">
      <c r="A570" s="154">
        <v>123</v>
      </c>
      <c r="B570" s="160" t="s">
        <v>647</v>
      </c>
      <c r="C570" s="197" t="s">
        <v>648</v>
      </c>
      <c r="D570" s="162" t="s">
        <v>630</v>
      </c>
      <c r="E570" s="170">
        <v>1</v>
      </c>
      <c r="F570" s="174"/>
      <c r="G570" s="175">
        <f t="shared" si="14"/>
        <v>0</v>
      </c>
      <c r="H570" s="174"/>
      <c r="I570" s="175">
        <f t="shared" si="15"/>
        <v>0</v>
      </c>
      <c r="J570" s="174"/>
      <c r="K570" s="175">
        <f t="shared" si="16"/>
        <v>0</v>
      </c>
      <c r="L570" s="175">
        <v>21</v>
      </c>
      <c r="M570" s="175">
        <f t="shared" si="17"/>
        <v>0</v>
      </c>
      <c r="N570" s="163">
        <v>0</v>
      </c>
      <c r="O570" s="163">
        <f t="shared" si="18"/>
        <v>0</v>
      </c>
      <c r="P570" s="163">
        <v>0</v>
      </c>
      <c r="Q570" s="163">
        <f t="shared" si="19"/>
        <v>0</v>
      </c>
      <c r="R570" s="163"/>
      <c r="S570" s="163"/>
      <c r="T570" s="164">
        <v>0</v>
      </c>
      <c r="U570" s="163">
        <f t="shared" si="20"/>
        <v>0</v>
      </c>
      <c r="V570" s="153"/>
      <c r="W570" s="153"/>
      <c r="X570" s="153"/>
      <c r="Y570" s="153"/>
      <c r="Z570" s="153"/>
      <c r="AA570" s="153"/>
      <c r="AB570" s="153"/>
      <c r="AC570" s="153"/>
      <c r="AD570" s="153"/>
      <c r="AE570" s="153" t="s">
        <v>142</v>
      </c>
      <c r="AF570" s="153"/>
      <c r="AG570" s="153"/>
      <c r="AH570" s="153"/>
      <c r="AI570" s="153"/>
      <c r="AJ570" s="153"/>
      <c r="AK570" s="153"/>
      <c r="AL570" s="153"/>
      <c r="AM570" s="153"/>
      <c r="AN570" s="153"/>
      <c r="AO570" s="153"/>
      <c r="AP570" s="153"/>
      <c r="AQ570" s="153"/>
      <c r="AR570" s="153"/>
      <c r="AS570" s="153"/>
      <c r="AT570" s="153"/>
      <c r="AU570" s="153"/>
      <c r="AV570" s="153"/>
      <c r="AW570" s="153"/>
      <c r="AX570" s="153"/>
      <c r="AY570" s="153"/>
      <c r="AZ570" s="153"/>
      <c r="BA570" s="153"/>
      <c r="BB570" s="153"/>
      <c r="BC570" s="153"/>
      <c r="BD570" s="153"/>
      <c r="BE570" s="153"/>
      <c r="BF570" s="153"/>
      <c r="BG570" s="153"/>
      <c r="BH570" s="153"/>
    </row>
    <row r="571" spans="1:60" ht="22.5" outlineLevel="1" x14ac:dyDescent="0.2">
      <c r="A571" s="154">
        <v>124</v>
      </c>
      <c r="B571" s="160" t="s">
        <v>649</v>
      </c>
      <c r="C571" s="197" t="s">
        <v>650</v>
      </c>
      <c r="D571" s="162" t="s">
        <v>630</v>
      </c>
      <c r="E571" s="170">
        <v>1</v>
      </c>
      <c r="F571" s="174"/>
      <c r="G571" s="175">
        <f t="shared" si="14"/>
        <v>0</v>
      </c>
      <c r="H571" s="174"/>
      <c r="I571" s="175">
        <f t="shared" si="15"/>
        <v>0</v>
      </c>
      <c r="J571" s="174"/>
      <c r="K571" s="175">
        <f t="shared" si="16"/>
        <v>0</v>
      </c>
      <c r="L571" s="175">
        <v>21</v>
      </c>
      <c r="M571" s="175">
        <f t="shared" si="17"/>
        <v>0</v>
      </c>
      <c r="N571" s="163">
        <v>0</v>
      </c>
      <c r="O571" s="163">
        <f t="shared" si="18"/>
        <v>0</v>
      </c>
      <c r="P571" s="163">
        <v>0</v>
      </c>
      <c r="Q571" s="163">
        <f t="shared" si="19"/>
        <v>0</v>
      </c>
      <c r="R571" s="163"/>
      <c r="S571" s="163"/>
      <c r="T571" s="164">
        <v>0</v>
      </c>
      <c r="U571" s="163">
        <f t="shared" si="20"/>
        <v>0</v>
      </c>
      <c r="V571" s="153"/>
      <c r="W571" s="153"/>
      <c r="X571" s="153"/>
      <c r="Y571" s="153"/>
      <c r="Z571" s="153"/>
      <c r="AA571" s="153"/>
      <c r="AB571" s="153"/>
      <c r="AC571" s="153"/>
      <c r="AD571" s="153"/>
      <c r="AE571" s="153" t="s">
        <v>142</v>
      </c>
      <c r="AF571" s="153"/>
      <c r="AG571" s="153"/>
      <c r="AH571" s="153"/>
      <c r="AI571" s="153"/>
      <c r="AJ571" s="153"/>
      <c r="AK571" s="153"/>
      <c r="AL571" s="153"/>
      <c r="AM571" s="153"/>
      <c r="AN571" s="153"/>
      <c r="AO571" s="153"/>
      <c r="AP571" s="153"/>
      <c r="AQ571" s="153"/>
      <c r="AR571" s="153"/>
      <c r="AS571" s="153"/>
      <c r="AT571" s="153"/>
      <c r="AU571" s="153"/>
      <c r="AV571" s="153"/>
      <c r="AW571" s="153"/>
      <c r="AX571" s="153"/>
      <c r="AY571" s="153"/>
      <c r="AZ571" s="153"/>
      <c r="BA571" s="153"/>
      <c r="BB571" s="153"/>
      <c r="BC571" s="153"/>
      <c r="BD571" s="153"/>
      <c r="BE571" s="153"/>
      <c r="BF571" s="153"/>
      <c r="BG571" s="153"/>
      <c r="BH571" s="153"/>
    </row>
    <row r="572" spans="1:60" ht="22.5" outlineLevel="1" x14ac:dyDescent="0.2">
      <c r="A572" s="154">
        <v>125</v>
      </c>
      <c r="B572" s="160" t="s">
        <v>651</v>
      </c>
      <c r="C572" s="197" t="s">
        <v>641</v>
      </c>
      <c r="D572" s="162" t="s">
        <v>630</v>
      </c>
      <c r="E572" s="170">
        <v>1</v>
      </c>
      <c r="F572" s="174"/>
      <c r="G572" s="175">
        <f t="shared" si="14"/>
        <v>0</v>
      </c>
      <c r="H572" s="174"/>
      <c r="I572" s="175">
        <f t="shared" si="15"/>
        <v>0</v>
      </c>
      <c r="J572" s="174"/>
      <c r="K572" s="175">
        <f t="shared" si="16"/>
        <v>0</v>
      </c>
      <c r="L572" s="175">
        <v>21</v>
      </c>
      <c r="M572" s="175">
        <f t="shared" si="17"/>
        <v>0</v>
      </c>
      <c r="N572" s="163">
        <v>0</v>
      </c>
      <c r="O572" s="163">
        <f t="shared" si="18"/>
        <v>0</v>
      </c>
      <c r="P572" s="163">
        <v>0</v>
      </c>
      <c r="Q572" s="163">
        <f t="shared" si="19"/>
        <v>0</v>
      </c>
      <c r="R572" s="163"/>
      <c r="S572" s="163"/>
      <c r="T572" s="164">
        <v>0</v>
      </c>
      <c r="U572" s="163">
        <f t="shared" si="20"/>
        <v>0</v>
      </c>
      <c r="V572" s="153"/>
      <c r="W572" s="153"/>
      <c r="X572" s="153"/>
      <c r="Y572" s="153"/>
      <c r="Z572" s="153"/>
      <c r="AA572" s="153"/>
      <c r="AB572" s="153"/>
      <c r="AC572" s="153"/>
      <c r="AD572" s="153"/>
      <c r="AE572" s="153" t="s">
        <v>142</v>
      </c>
      <c r="AF572" s="153"/>
      <c r="AG572" s="153"/>
      <c r="AH572" s="153"/>
      <c r="AI572" s="153"/>
      <c r="AJ572" s="153"/>
      <c r="AK572" s="153"/>
      <c r="AL572" s="153"/>
      <c r="AM572" s="153"/>
      <c r="AN572" s="153"/>
      <c r="AO572" s="153"/>
      <c r="AP572" s="153"/>
      <c r="AQ572" s="153"/>
      <c r="AR572" s="153"/>
      <c r="AS572" s="153"/>
      <c r="AT572" s="153"/>
      <c r="AU572" s="153"/>
      <c r="AV572" s="153"/>
      <c r="AW572" s="153"/>
      <c r="AX572" s="153"/>
      <c r="AY572" s="153"/>
      <c r="AZ572" s="153"/>
      <c r="BA572" s="153"/>
      <c r="BB572" s="153"/>
      <c r="BC572" s="153"/>
      <c r="BD572" s="153"/>
      <c r="BE572" s="153"/>
      <c r="BF572" s="153"/>
      <c r="BG572" s="153"/>
      <c r="BH572" s="153"/>
    </row>
    <row r="573" spans="1:60" ht="22.5" outlineLevel="1" x14ac:dyDescent="0.2">
      <c r="A573" s="154">
        <v>126</v>
      </c>
      <c r="B573" s="160" t="s">
        <v>652</v>
      </c>
      <c r="C573" s="197" t="s">
        <v>653</v>
      </c>
      <c r="D573" s="162" t="s">
        <v>630</v>
      </c>
      <c r="E573" s="170">
        <v>1</v>
      </c>
      <c r="F573" s="174"/>
      <c r="G573" s="175">
        <f t="shared" si="14"/>
        <v>0</v>
      </c>
      <c r="H573" s="174"/>
      <c r="I573" s="175">
        <f t="shared" si="15"/>
        <v>0</v>
      </c>
      <c r="J573" s="174"/>
      <c r="K573" s="175">
        <f t="shared" si="16"/>
        <v>0</v>
      </c>
      <c r="L573" s="175">
        <v>21</v>
      </c>
      <c r="M573" s="175">
        <f t="shared" si="17"/>
        <v>0</v>
      </c>
      <c r="N573" s="163">
        <v>0</v>
      </c>
      <c r="O573" s="163">
        <f t="shared" si="18"/>
        <v>0</v>
      </c>
      <c r="P573" s="163">
        <v>0</v>
      </c>
      <c r="Q573" s="163">
        <f t="shared" si="19"/>
        <v>0</v>
      </c>
      <c r="R573" s="163"/>
      <c r="S573" s="163"/>
      <c r="T573" s="164">
        <v>0</v>
      </c>
      <c r="U573" s="163">
        <f t="shared" si="20"/>
        <v>0</v>
      </c>
      <c r="V573" s="153"/>
      <c r="W573" s="153"/>
      <c r="X573" s="153"/>
      <c r="Y573" s="153"/>
      <c r="Z573" s="153"/>
      <c r="AA573" s="153"/>
      <c r="AB573" s="153"/>
      <c r="AC573" s="153"/>
      <c r="AD573" s="153"/>
      <c r="AE573" s="153" t="s">
        <v>142</v>
      </c>
      <c r="AF573" s="153"/>
      <c r="AG573" s="153"/>
      <c r="AH573" s="153"/>
      <c r="AI573" s="153"/>
      <c r="AJ573" s="153"/>
      <c r="AK573" s="153"/>
      <c r="AL573" s="153"/>
      <c r="AM573" s="153"/>
      <c r="AN573" s="153"/>
      <c r="AO573" s="153"/>
      <c r="AP573" s="153"/>
      <c r="AQ573" s="153"/>
      <c r="AR573" s="153"/>
      <c r="AS573" s="153"/>
      <c r="AT573" s="153"/>
      <c r="AU573" s="153"/>
      <c r="AV573" s="153"/>
      <c r="AW573" s="153"/>
      <c r="AX573" s="153"/>
      <c r="AY573" s="153"/>
      <c r="AZ573" s="153"/>
      <c r="BA573" s="153"/>
      <c r="BB573" s="153"/>
      <c r="BC573" s="153"/>
      <c r="BD573" s="153"/>
      <c r="BE573" s="153"/>
      <c r="BF573" s="153"/>
      <c r="BG573" s="153"/>
      <c r="BH573" s="153"/>
    </row>
    <row r="574" spans="1:60" ht="22.5" outlineLevel="1" x14ac:dyDescent="0.2">
      <c r="A574" s="154">
        <v>127</v>
      </c>
      <c r="B574" s="160" t="s">
        <v>654</v>
      </c>
      <c r="C574" s="197" t="s">
        <v>655</v>
      </c>
      <c r="D574" s="162" t="s">
        <v>630</v>
      </c>
      <c r="E574" s="170">
        <v>2</v>
      </c>
      <c r="F574" s="174"/>
      <c r="G574" s="175">
        <f t="shared" si="14"/>
        <v>0</v>
      </c>
      <c r="H574" s="174"/>
      <c r="I574" s="175">
        <f t="shared" si="15"/>
        <v>0</v>
      </c>
      <c r="J574" s="174"/>
      <c r="K574" s="175">
        <f t="shared" si="16"/>
        <v>0</v>
      </c>
      <c r="L574" s="175">
        <v>21</v>
      </c>
      <c r="M574" s="175">
        <f t="shared" si="17"/>
        <v>0</v>
      </c>
      <c r="N574" s="163">
        <v>0</v>
      </c>
      <c r="O574" s="163">
        <f t="shared" si="18"/>
        <v>0</v>
      </c>
      <c r="P574" s="163">
        <v>0</v>
      </c>
      <c r="Q574" s="163">
        <f t="shared" si="19"/>
        <v>0</v>
      </c>
      <c r="R574" s="163"/>
      <c r="S574" s="163"/>
      <c r="T574" s="164">
        <v>0</v>
      </c>
      <c r="U574" s="163">
        <f t="shared" si="20"/>
        <v>0</v>
      </c>
      <c r="V574" s="153"/>
      <c r="W574" s="153"/>
      <c r="X574" s="153"/>
      <c r="Y574" s="153"/>
      <c r="Z574" s="153"/>
      <c r="AA574" s="153"/>
      <c r="AB574" s="153"/>
      <c r="AC574" s="153"/>
      <c r="AD574" s="153"/>
      <c r="AE574" s="153" t="s">
        <v>142</v>
      </c>
      <c r="AF574" s="153"/>
      <c r="AG574" s="153"/>
      <c r="AH574" s="153"/>
      <c r="AI574" s="153"/>
      <c r="AJ574" s="153"/>
      <c r="AK574" s="153"/>
      <c r="AL574" s="153"/>
      <c r="AM574" s="153"/>
      <c r="AN574" s="153"/>
      <c r="AO574" s="153"/>
      <c r="AP574" s="153"/>
      <c r="AQ574" s="153"/>
      <c r="AR574" s="153"/>
      <c r="AS574" s="153"/>
      <c r="AT574" s="153"/>
      <c r="AU574" s="153"/>
      <c r="AV574" s="153"/>
      <c r="AW574" s="153"/>
      <c r="AX574" s="153"/>
      <c r="AY574" s="153"/>
      <c r="AZ574" s="153"/>
      <c r="BA574" s="153"/>
      <c r="BB574" s="153"/>
      <c r="BC574" s="153"/>
      <c r="BD574" s="153"/>
      <c r="BE574" s="153"/>
      <c r="BF574" s="153"/>
      <c r="BG574" s="153"/>
      <c r="BH574" s="153"/>
    </row>
    <row r="575" spans="1:60" ht="22.5" outlineLevel="1" x14ac:dyDescent="0.2">
      <c r="A575" s="154">
        <v>128</v>
      </c>
      <c r="B575" s="160" t="s">
        <v>656</v>
      </c>
      <c r="C575" s="197" t="s">
        <v>657</v>
      </c>
      <c r="D575" s="162" t="s">
        <v>630</v>
      </c>
      <c r="E575" s="170">
        <v>3</v>
      </c>
      <c r="F575" s="174"/>
      <c r="G575" s="175">
        <f t="shared" si="14"/>
        <v>0</v>
      </c>
      <c r="H575" s="174"/>
      <c r="I575" s="175">
        <f t="shared" si="15"/>
        <v>0</v>
      </c>
      <c r="J575" s="174"/>
      <c r="K575" s="175">
        <f t="shared" si="16"/>
        <v>0</v>
      </c>
      <c r="L575" s="175">
        <v>21</v>
      </c>
      <c r="M575" s="175">
        <f t="shared" si="17"/>
        <v>0</v>
      </c>
      <c r="N575" s="163">
        <v>0</v>
      </c>
      <c r="O575" s="163">
        <f t="shared" si="18"/>
        <v>0</v>
      </c>
      <c r="P575" s="163">
        <v>0</v>
      </c>
      <c r="Q575" s="163">
        <f t="shared" si="19"/>
        <v>0</v>
      </c>
      <c r="R575" s="163"/>
      <c r="S575" s="163"/>
      <c r="T575" s="164">
        <v>0</v>
      </c>
      <c r="U575" s="163">
        <f t="shared" si="20"/>
        <v>0</v>
      </c>
      <c r="V575" s="153"/>
      <c r="W575" s="153"/>
      <c r="X575" s="153"/>
      <c r="Y575" s="153"/>
      <c r="Z575" s="153"/>
      <c r="AA575" s="153"/>
      <c r="AB575" s="153"/>
      <c r="AC575" s="153"/>
      <c r="AD575" s="153"/>
      <c r="AE575" s="153" t="s">
        <v>142</v>
      </c>
      <c r="AF575" s="153"/>
      <c r="AG575" s="153"/>
      <c r="AH575" s="153"/>
      <c r="AI575" s="153"/>
      <c r="AJ575" s="153"/>
      <c r="AK575" s="153"/>
      <c r="AL575" s="153"/>
      <c r="AM575" s="153"/>
      <c r="AN575" s="153"/>
      <c r="AO575" s="153"/>
      <c r="AP575" s="153"/>
      <c r="AQ575" s="153"/>
      <c r="AR575" s="153"/>
      <c r="AS575" s="153"/>
      <c r="AT575" s="153"/>
      <c r="AU575" s="153"/>
      <c r="AV575" s="153"/>
      <c r="AW575" s="153"/>
      <c r="AX575" s="153"/>
      <c r="AY575" s="153"/>
      <c r="AZ575" s="153"/>
      <c r="BA575" s="153"/>
      <c r="BB575" s="153"/>
      <c r="BC575" s="153"/>
      <c r="BD575" s="153"/>
      <c r="BE575" s="153"/>
      <c r="BF575" s="153"/>
      <c r="BG575" s="153"/>
      <c r="BH575" s="153"/>
    </row>
    <row r="576" spans="1:60" ht="22.5" outlineLevel="1" x14ac:dyDescent="0.2">
      <c r="A576" s="154">
        <v>129</v>
      </c>
      <c r="B576" s="160" t="s">
        <v>658</v>
      </c>
      <c r="C576" s="197" t="s">
        <v>641</v>
      </c>
      <c r="D576" s="162" t="s">
        <v>630</v>
      </c>
      <c r="E576" s="170">
        <v>1</v>
      </c>
      <c r="F576" s="174"/>
      <c r="G576" s="175">
        <f t="shared" si="14"/>
        <v>0</v>
      </c>
      <c r="H576" s="174"/>
      <c r="I576" s="175">
        <f t="shared" si="15"/>
        <v>0</v>
      </c>
      <c r="J576" s="174"/>
      <c r="K576" s="175">
        <f t="shared" si="16"/>
        <v>0</v>
      </c>
      <c r="L576" s="175">
        <v>21</v>
      </c>
      <c r="M576" s="175">
        <f t="shared" si="17"/>
        <v>0</v>
      </c>
      <c r="N576" s="163">
        <v>0</v>
      </c>
      <c r="O576" s="163">
        <f t="shared" si="18"/>
        <v>0</v>
      </c>
      <c r="P576" s="163">
        <v>0</v>
      </c>
      <c r="Q576" s="163">
        <f t="shared" si="19"/>
        <v>0</v>
      </c>
      <c r="R576" s="163"/>
      <c r="S576" s="163"/>
      <c r="T576" s="164">
        <v>0</v>
      </c>
      <c r="U576" s="163">
        <f t="shared" si="20"/>
        <v>0</v>
      </c>
      <c r="V576" s="153"/>
      <c r="W576" s="153"/>
      <c r="X576" s="153"/>
      <c r="Y576" s="153"/>
      <c r="Z576" s="153"/>
      <c r="AA576" s="153"/>
      <c r="AB576" s="153"/>
      <c r="AC576" s="153"/>
      <c r="AD576" s="153"/>
      <c r="AE576" s="153" t="s">
        <v>142</v>
      </c>
      <c r="AF576" s="153"/>
      <c r="AG576" s="153"/>
      <c r="AH576" s="153"/>
      <c r="AI576" s="153"/>
      <c r="AJ576" s="153"/>
      <c r="AK576" s="153"/>
      <c r="AL576" s="153"/>
      <c r="AM576" s="153"/>
      <c r="AN576" s="153"/>
      <c r="AO576" s="153"/>
      <c r="AP576" s="153"/>
      <c r="AQ576" s="153"/>
      <c r="AR576" s="153"/>
      <c r="AS576" s="153"/>
      <c r="AT576" s="153"/>
      <c r="AU576" s="153"/>
      <c r="AV576" s="153"/>
      <c r="AW576" s="153"/>
      <c r="AX576" s="153"/>
      <c r="AY576" s="153"/>
      <c r="AZ576" s="153"/>
      <c r="BA576" s="153"/>
      <c r="BB576" s="153"/>
      <c r="BC576" s="153"/>
      <c r="BD576" s="153"/>
      <c r="BE576" s="153"/>
      <c r="BF576" s="153"/>
      <c r="BG576" s="153"/>
      <c r="BH576" s="153"/>
    </row>
    <row r="577" spans="1:60" ht="22.5" outlineLevel="1" x14ac:dyDescent="0.2">
      <c r="A577" s="154">
        <v>130</v>
      </c>
      <c r="B577" s="160" t="s">
        <v>659</v>
      </c>
      <c r="C577" s="197" t="s">
        <v>641</v>
      </c>
      <c r="D577" s="162" t="s">
        <v>630</v>
      </c>
      <c r="E577" s="170">
        <v>1</v>
      </c>
      <c r="F577" s="174"/>
      <c r="G577" s="175">
        <f t="shared" si="14"/>
        <v>0</v>
      </c>
      <c r="H577" s="174"/>
      <c r="I577" s="175">
        <f t="shared" si="15"/>
        <v>0</v>
      </c>
      <c r="J577" s="174"/>
      <c r="K577" s="175">
        <f t="shared" si="16"/>
        <v>0</v>
      </c>
      <c r="L577" s="175">
        <v>21</v>
      </c>
      <c r="M577" s="175">
        <f t="shared" si="17"/>
        <v>0</v>
      </c>
      <c r="N577" s="163">
        <v>0</v>
      </c>
      <c r="O577" s="163">
        <f t="shared" si="18"/>
        <v>0</v>
      </c>
      <c r="P577" s="163">
        <v>0</v>
      </c>
      <c r="Q577" s="163">
        <f t="shared" si="19"/>
        <v>0</v>
      </c>
      <c r="R577" s="163"/>
      <c r="S577" s="163"/>
      <c r="T577" s="164">
        <v>0</v>
      </c>
      <c r="U577" s="163">
        <f t="shared" si="20"/>
        <v>0</v>
      </c>
      <c r="V577" s="153"/>
      <c r="W577" s="153"/>
      <c r="X577" s="153"/>
      <c r="Y577" s="153"/>
      <c r="Z577" s="153"/>
      <c r="AA577" s="153"/>
      <c r="AB577" s="153"/>
      <c r="AC577" s="153"/>
      <c r="AD577" s="153"/>
      <c r="AE577" s="153" t="s">
        <v>142</v>
      </c>
      <c r="AF577" s="153"/>
      <c r="AG577" s="153"/>
      <c r="AH577" s="153"/>
      <c r="AI577" s="153"/>
      <c r="AJ577" s="153"/>
      <c r="AK577" s="153"/>
      <c r="AL577" s="153"/>
      <c r="AM577" s="153"/>
      <c r="AN577" s="153"/>
      <c r="AO577" s="153"/>
      <c r="AP577" s="153"/>
      <c r="AQ577" s="153"/>
      <c r="AR577" s="153"/>
      <c r="AS577" s="153"/>
      <c r="AT577" s="153"/>
      <c r="AU577" s="153"/>
      <c r="AV577" s="153"/>
      <c r="AW577" s="153"/>
      <c r="AX577" s="153"/>
      <c r="AY577" s="153"/>
      <c r="AZ577" s="153"/>
      <c r="BA577" s="153"/>
      <c r="BB577" s="153"/>
      <c r="BC577" s="153"/>
      <c r="BD577" s="153"/>
      <c r="BE577" s="153"/>
      <c r="BF577" s="153"/>
      <c r="BG577" s="153"/>
      <c r="BH577" s="153"/>
    </row>
    <row r="578" spans="1:60" ht="22.5" outlineLevel="1" x14ac:dyDescent="0.2">
      <c r="A578" s="154">
        <v>131</v>
      </c>
      <c r="B578" s="160" t="s">
        <v>660</v>
      </c>
      <c r="C578" s="197" t="s">
        <v>661</v>
      </c>
      <c r="D578" s="162" t="s">
        <v>630</v>
      </c>
      <c r="E578" s="170">
        <v>1</v>
      </c>
      <c r="F578" s="174"/>
      <c r="G578" s="175">
        <f t="shared" si="14"/>
        <v>0</v>
      </c>
      <c r="H578" s="174"/>
      <c r="I578" s="175">
        <f t="shared" si="15"/>
        <v>0</v>
      </c>
      <c r="J578" s="174"/>
      <c r="K578" s="175">
        <f t="shared" si="16"/>
        <v>0</v>
      </c>
      <c r="L578" s="175">
        <v>21</v>
      </c>
      <c r="M578" s="175">
        <f t="shared" si="17"/>
        <v>0</v>
      </c>
      <c r="N578" s="163">
        <v>0</v>
      </c>
      <c r="O578" s="163">
        <f t="shared" si="18"/>
        <v>0</v>
      </c>
      <c r="P578" s="163">
        <v>0</v>
      </c>
      <c r="Q578" s="163">
        <f t="shared" si="19"/>
        <v>0</v>
      </c>
      <c r="R578" s="163"/>
      <c r="S578" s="163"/>
      <c r="T578" s="164">
        <v>0</v>
      </c>
      <c r="U578" s="163">
        <f t="shared" si="20"/>
        <v>0</v>
      </c>
      <c r="V578" s="153"/>
      <c r="W578" s="153"/>
      <c r="X578" s="153"/>
      <c r="Y578" s="153"/>
      <c r="Z578" s="153"/>
      <c r="AA578" s="153"/>
      <c r="AB578" s="153"/>
      <c r="AC578" s="153"/>
      <c r="AD578" s="153"/>
      <c r="AE578" s="153" t="s">
        <v>142</v>
      </c>
      <c r="AF578" s="153"/>
      <c r="AG578" s="153"/>
      <c r="AH578" s="153"/>
      <c r="AI578" s="153"/>
      <c r="AJ578" s="153"/>
      <c r="AK578" s="153"/>
      <c r="AL578" s="153"/>
      <c r="AM578" s="153"/>
      <c r="AN578" s="153"/>
      <c r="AO578" s="153"/>
      <c r="AP578" s="153"/>
      <c r="AQ578" s="153"/>
      <c r="AR578" s="153"/>
      <c r="AS578" s="153"/>
      <c r="AT578" s="153"/>
      <c r="AU578" s="153"/>
      <c r="AV578" s="153"/>
      <c r="AW578" s="153"/>
      <c r="AX578" s="153"/>
      <c r="AY578" s="153"/>
      <c r="AZ578" s="153"/>
      <c r="BA578" s="153"/>
      <c r="BB578" s="153"/>
      <c r="BC578" s="153"/>
      <c r="BD578" s="153"/>
      <c r="BE578" s="153"/>
      <c r="BF578" s="153"/>
      <c r="BG578" s="153"/>
      <c r="BH578" s="153"/>
    </row>
    <row r="579" spans="1:60" ht="22.5" outlineLevel="1" x14ac:dyDescent="0.2">
      <c r="A579" s="154">
        <v>132</v>
      </c>
      <c r="B579" s="160" t="s">
        <v>662</v>
      </c>
      <c r="C579" s="197" t="s">
        <v>663</v>
      </c>
      <c r="D579" s="162" t="s">
        <v>630</v>
      </c>
      <c r="E579" s="170">
        <v>1</v>
      </c>
      <c r="F579" s="174"/>
      <c r="G579" s="175">
        <f t="shared" si="14"/>
        <v>0</v>
      </c>
      <c r="H579" s="174"/>
      <c r="I579" s="175">
        <f t="shared" si="15"/>
        <v>0</v>
      </c>
      <c r="J579" s="174"/>
      <c r="K579" s="175">
        <f t="shared" si="16"/>
        <v>0</v>
      </c>
      <c r="L579" s="175">
        <v>21</v>
      </c>
      <c r="M579" s="175">
        <f t="shared" si="17"/>
        <v>0</v>
      </c>
      <c r="N579" s="163">
        <v>0</v>
      </c>
      <c r="O579" s="163">
        <f t="shared" si="18"/>
        <v>0</v>
      </c>
      <c r="P579" s="163">
        <v>0</v>
      </c>
      <c r="Q579" s="163">
        <f t="shared" si="19"/>
        <v>0</v>
      </c>
      <c r="R579" s="163"/>
      <c r="S579" s="163"/>
      <c r="T579" s="164">
        <v>0</v>
      </c>
      <c r="U579" s="163">
        <f t="shared" si="20"/>
        <v>0</v>
      </c>
      <c r="V579" s="153"/>
      <c r="W579" s="153"/>
      <c r="X579" s="153"/>
      <c r="Y579" s="153"/>
      <c r="Z579" s="153"/>
      <c r="AA579" s="153"/>
      <c r="AB579" s="153"/>
      <c r="AC579" s="153"/>
      <c r="AD579" s="153"/>
      <c r="AE579" s="153" t="s">
        <v>142</v>
      </c>
      <c r="AF579" s="153"/>
      <c r="AG579" s="153"/>
      <c r="AH579" s="153"/>
      <c r="AI579" s="153"/>
      <c r="AJ579" s="153"/>
      <c r="AK579" s="153"/>
      <c r="AL579" s="153"/>
      <c r="AM579" s="153"/>
      <c r="AN579" s="153"/>
      <c r="AO579" s="153"/>
      <c r="AP579" s="153"/>
      <c r="AQ579" s="153"/>
      <c r="AR579" s="153"/>
      <c r="AS579" s="153"/>
      <c r="AT579" s="153"/>
      <c r="AU579" s="153"/>
      <c r="AV579" s="153"/>
      <c r="AW579" s="153"/>
      <c r="AX579" s="153"/>
      <c r="AY579" s="153"/>
      <c r="AZ579" s="153"/>
      <c r="BA579" s="153"/>
      <c r="BB579" s="153"/>
      <c r="BC579" s="153"/>
      <c r="BD579" s="153"/>
      <c r="BE579" s="153"/>
      <c r="BF579" s="153"/>
      <c r="BG579" s="153"/>
      <c r="BH579" s="153"/>
    </row>
    <row r="580" spans="1:60" ht="22.5" outlineLevel="1" x14ac:dyDescent="0.2">
      <c r="A580" s="154">
        <v>133</v>
      </c>
      <c r="B580" s="160" t="s">
        <v>664</v>
      </c>
      <c r="C580" s="197" t="s">
        <v>665</v>
      </c>
      <c r="D580" s="162" t="s">
        <v>630</v>
      </c>
      <c r="E580" s="170">
        <v>1</v>
      </c>
      <c r="F580" s="174"/>
      <c r="G580" s="175">
        <f t="shared" si="14"/>
        <v>0</v>
      </c>
      <c r="H580" s="174"/>
      <c r="I580" s="175">
        <f t="shared" si="15"/>
        <v>0</v>
      </c>
      <c r="J580" s="174"/>
      <c r="K580" s="175">
        <f t="shared" si="16"/>
        <v>0</v>
      </c>
      <c r="L580" s="175">
        <v>21</v>
      </c>
      <c r="M580" s="175">
        <f t="shared" si="17"/>
        <v>0</v>
      </c>
      <c r="N580" s="163">
        <v>0</v>
      </c>
      <c r="O580" s="163">
        <f t="shared" si="18"/>
        <v>0</v>
      </c>
      <c r="P580" s="163">
        <v>0</v>
      </c>
      <c r="Q580" s="163">
        <f t="shared" si="19"/>
        <v>0</v>
      </c>
      <c r="R580" s="163"/>
      <c r="S580" s="163"/>
      <c r="T580" s="164">
        <v>0</v>
      </c>
      <c r="U580" s="163">
        <f t="shared" si="20"/>
        <v>0</v>
      </c>
      <c r="V580" s="153"/>
      <c r="W580" s="153"/>
      <c r="X580" s="153"/>
      <c r="Y580" s="153"/>
      <c r="Z580" s="153"/>
      <c r="AA580" s="153"/>
      <c r="AB580" s="153"/>
      <c r="AC580" s="153"/>
      <c r="AD580" s="153"/>
      <c r="AE580" s="153" t="s">
        <v>142</v>
      </c>
      <c r="AF580" s="153"/>
      <c r="AG580" s="153"/>
      <c r="AH580" s="153"/>
      <c r="AI580" s="153"/>
      <c r="AJ580" s="153"/>
      <c r="AK580" s="153"/>
      <c r="AL580" s="153"/>
      <c r="AM580" s="153"/>
      <c r="AN580" s="153"/>
      <c r="AO580" s="153"/>
      <c r="AP580" s="153"/>
      <c r="AQ580" s="153"/>
      <c r="AR580" s="153"/>
      <c r="AS580" s="153"/>
      <c r="AT580" s="153"/>
      <c r="AU580" s="153"/>
      <c r="AV580" s="153"/>
      <c r="AW580" s="153"/>
      <c r="AX580" s="153"/>
      <c r="AY580" s="153"/>
      <c r="AZ580" s="153"/>
      <c r="BA580" s="153"/>
      <c r="BB580" s="153"/>
      <c r="BC580" s="153"/>
      <c r="BD580" s="153"/>
      <c r="BE580" s="153"/>
      <c r="BF580" s="153"/>
      <c r="BG580" s="153"/>
      <c r="BH580" s="153"/>
    </row>
    <row r="581" spans="1:60" ht="22.5" outlineLevel="1" x14ac:dyDescent="0.2">
      <c r="A581" s="154">
        <v>134</v>
      </c>
      <c r="B581" s="160" t="s">
        <v>666</v>
      </c>
      <c r="C581" s="197" t="s">
        <v>667</v>
      </c>
      <c r="D581" s="162" t="s">
        <v>630</v>
      </c>
      <c r="E581" s="170">
        <v>1</v>
      </c>
      <c r="F581" s="174"/>
      <c r="G581" s="175">
        <f t="shared" si="14"/>
        <v>0</v>
      </c>
      <c r="H581" s="174"/>
      <c r="I581" s="175">
        <f t="shared" si="15"/>
        <v>0</v>
      </c>
      <c r="J581" s="174"/>
      <c r="K581" s="175">
        <f t="shared" si="16"/>
        <v>0</v>
      </c>
      <c r="L581" s="175">
        <v>21</v>
      </c>
      <c r="M581" s="175">
        <f t="shared" si="17"/>
        <v>0</v>
      </c>
      <c r="N581" s="163">
        <v>0</v>
      </c>
      <c r="O581" s="163">
        <f t="shared" si="18"/>
        <v>0</v>
      </c>
      <c r="P581" s="163">
        <v>0</v>
      </c>
      <c r="Q581" s="163">
        <f t="shared" si="19"/>
        <v>0</v>
      </c>
      <c r="R581" s="163"/>
      <c r="S581" s="163"/>
      <c r="T581" s="164">
        <v>0</v>
      </c>
      <c r="U581" s="163">
        <f t="shared" si="20"/>
        <v>0</v>
      </c>
      <c r="V581" s="153"/>
      <c r="W581" s="153"/>
      <c r="X581" s="153"/>
      <c r="Y581" s="153"/>
      <c r="Z581" s="153"/>
      <c r="AA581" s="153"/>
      <c r="AB581" s="153"/>
      <c r="AC581" s="153"/>
      <c r="AD581" s="153"/>
      <c r="AE581" s="153" t="s">
        <v>142</v>
      </c>
      <c r="AF581" s="153"/>
      <c r="AG581" s="153"/>
      <c r="AH581" s="153"/>
      <c r="AI581" s="153"/>
      <c r="AJ581" s="153"/>
      <c r="AK581" s="153"/>
      <c r="AL581" s="153"/>
      <c r="AM581" s="153"/>
      <c r="AN581" s="153"/>
      <c r="AO581" s="153"/>
      <c r="AP581" s="153"/>
      <c r="AQ581" s="153"/>
      <c r="AR581" s="153"/>
      <c r="AS581" s="153"/>
      <c r="AT581" s="153"/>
      <c r="AU581" s="153"/>
      <c r="AV581" s="153"/>
      <c r="AW581" s="153"/>
      <c r="AX581" s="153"/>
      <c r="AY581" s="153"/>
      <c r="AZ581" s="153"/>
      <c r="BA581" s="153"/>
      <c r="BB581" s="153"/>
      <c r="BC581" s="153"/>
      <c r="BD581" s="153"/>
      <c r="BE581" s="153"/>
      <c r="BF581" s="153"/>
      <c r="BG581" s="153"/>
      <c r="BH581" s="153"/>
    </row>
    <row r="582" spans="1:60" ht="25.5" x14ac:dyDescent="0.2">
      <c r="A582" s="155" t="s">
        <v>139</v>
      </c>
      <c r="B582" s="161" t="s">
        <v>98</v>
      </c>
      <c r="C582" s="199" t="s">
        <v>99</v>
      </c>
      <c r="D582" s="166"/>
      <c r="E582" s="172"/>
      <c r="F582" s="176"/>
      <c r="G582" s="176">
        <f>SUMIF(AE583:AE590,"&lt;&gt;NOR",G583:G590)</f>
        <v>0</v>
      </c>
      <c r="H582" s="176"/>
      <c r="I582" s="176">
        <f>SUM(I583:I590)</f>
        <v>0</v>
      </c>
      <c r="J582" s="176"/>
      <c r="K582" s="176">
        <f>SUM(K583:K590)</f>
        <v>0</v>
      </c>
      <c r="L582" s="176"/>
      <c r="M582" s="176">
        <f>SUM(M583:M590)</f>
        <v>0</v>
      </c>
      <c r="N582" s="167"/>
      <c r="O582" s="167">
        <f>SUM(O583:O590)</f>
        <v>1.3896299999999999</v>
      </c>
      <c r="P582" s="167"/>
      <c r="Q582" s="167">
        <f>SUM(Q583:Q590)</f>
        <v>0</v>
      </c>
      <c r="R582" s="167"/>
      <c r="S582" s="167"/>
      <c r="T582" s="168"/>
      <c r="U582" s="167">
        <f>SUM(U583:U590)</f>
        <v>122.64</v>
      </c>
      <c r="AE582" t="s">
        <v>140</v>
      </c>
    </row>
    <row r="583" spans="1:60" ht="22.5" outlineLevel="1" x14ac:dyDescent="0.2">
      <c r="A583" s="154">
        <v>135</v>
      </c>
      <c r="B583" s="160" t="s">
        <v>668</v>
      </c>
      <c r="C583" s="197" t="s">
        <v>669</v>
      </c>
      <c r="D583" s="162" t="s">
        <v>212</v>
      </c>
      <c r="E583" s="170">
        <v>108.65</v>
      </c>
      <c r="F583" s="174"/>
      <c r="G583" s="175">
        <f>ROUND(E583*F583,2)</f>
        <v>0</v>
      </c>
      <c r="H583" s="174"/>
      <c r="I583" s="175">
        <f>ROUND(E583*H583,2)</f>
        <v>0</v>
      </c>
      <c r="J583" s="174"/>
      <c r="K583" s="175">
        <f>ROUND(E583*J583,2)</f>
        <v>0</v>
      </c>
      <c r="L583" s="175">
        <v>21</v>
      </c>
      <c r="M583" s="175">
        <f>G583*(1+L583/100)</f>
        <v>0</v>
      </c>
      <c r="N583" s="163">
        <v>1.2789999999999999E-2</v>
      </c>
      <c r="O583" s="163">
        <f>ROUND(E583*N583,5)</f>
        <v>1.3896299999999999</v>
      </c>
      <c r="P583" s="163">
        <v>0</v>
      </c>
      <c r="Q583" s="163">
        <f>ROUND(E583*P583,5)</f>
        <v>0</v>
      </c>
      <c r="R583" s="163"/>
      <c r="S583" s="163"/>
      <c r="T583" s="164">
        <v>1.1287499999999999</v>
      </c>
      <c r="U583" s="163">
        <f>ROUND(E583*T583,2)</f>
        <v>122.64</v>
      </c>
      <c r="V583" s="153"/>
      <c r="W583" s="153"/>
      <c r="X583" s="153"/>
      <c r="Y583" s="153"/>
      <c r="Z583" s="153"/>
      <c r="AA583" s="153"/>
      <c r="AB583" s="153"/>
      <c r="AC583" s="153"/>
      <c r="AD583" s="153"/>
      <c r="AE583" s="153" t="s">
        <v>142</v>
      </c>
      <c r="AF583" s="153"/>
      <c r="AG583" s="153"/>
      <c r="AH583" s="153"/>
      <c r="AI583" s="153"/>
      <c r="AJ583" s="153"/>
      <c r="AK583" s="153"/>
      <c r="AL583" s="153"/>
      <c r="AM583" s="153"/>
      <c r="AN583" s="153"/>
      <c r="AO583" s="153"/>
      <c r="AP583" s="153"/>
      <c r="AQ583" s="153"/>
      <c r="AR583" s="153"/>
      <c r="AS583" s="153"/>
      <c r="AT583" s="153"/>
      <c r="AU583" s="153"/>
      <c r="AV583" s="153"/>
      <c r="AW583" s="153"/>
      <c r="AX583" s="153"/>
      <c r="AY583" s="153"/>
      <c r="AZ583" s="153"/>
      <c r="BA583" s="153"/>
      <c r="BB583" s="153"/>
      <c r="BC583" s="153"/>
      <c r="BD583" s="153"/>
      <c r="BE583" s="153"/>
      <c r="BF583" s="153"/>
      <c r="BG583" s="153"/>
      <c r="BH583" s="153"/>
    </row>
    <row r="584" spans="1:60" outlineLevel="1" x14ac:dyDescent="0.2">
      <c r="A584" s="154"/>
      <c r="B584" s="160"/>
      <c r="C584" s="198" t="s">
        <v>428</v>
      </c>
      <c r="D584" s="165"/>
      <c r="E584" s="171"/>
      <c r="F584" s="175"/>
      <c r="G584" s="175"/>
      <c r="H584" s="175"/>
      <c r="I584" s="175"/>
      <c r="J584" s="175"/>
      <c r="K584" s="175"/>
      <c r="L584" s="175"/>
      <c r="M584" s="175"/>
      <c r="N584" s="163"/>
      <c r="O584" s="163"/>
      <c r="P584" s="163"/>
      <c r="Q584" s="163"/>
      <c r="R584" s="163"/>
      <c r="S584" s="163"/>
      <c r="T584" s="164"/>
      <c r="U584" s="163"/>
      <c r="V584" s="153"/>
      <c r="W584" s="153"/>
      <c r="X584" s="153"/>
      <c r="Y584" s="153"/>
      <c r="Z584" s="153"/>
      <c r="AA584" s="153"/>
      <c r="AB584" s="153"/>
      <c r="AC584" s="153"/>
      <c r="AD584" s="153"/>
      <c r="AE584" s="153" t="s">
        <v>144</v>
      </c>
      <c r="AF584" s="153">
        <v>0</v>
      </c>
      <c r="AG584" s="153"/>
      <c r="AH584" s="153"/>
      <c r="AI584" s="153"/>
      <c r="AJ584" s="153"/>
      <c r="AK584" s="153"/>
      <c r="AL584" s="153"/>
      <c r="AM584" s="153"/>
      <c r="AN584" s="153"/>
      <c r="AO584" s="153"/>
      <c r="AP584" s="153"/>
      <c r="AQ584" s="153"/>
      <c r="AR584" s="153"/>
      <c r="AS584" s="153"/>
      <c r="AT584" s="153"/>
      <c r="AU584" s="153"/>
      <c r="AV584" s="153"/>
      <c r="AW584" s="153"/>
      <c r="AX584" s="153"/>
      <c r="AY584" s="153"/>
      <c r="AZ584" s="153"/>
      <c r="BA584" s="153"/>
      <c r="BB584" s="153"/>
      <c r="BC584" s="153"/>
      <c r="BD584" s="153"/>
      <c r="BE584" s="153"/>
      <c r="BF584" s="153"/>
      <c r="BG584" s="153"/>
      <c r="BH584" s="153"/>
    </row>
    <row r="585" spans="1:60" ht="22.5" outlineLevel="1" x14ac:dyDescent="0.2">
      <c r="A585" s="154"/>
      <c r="B585" s="160"/>
      <c r="C585" s="198" t="s">
        <v>429</v>
      </c>
      <c r="D585" s="165"/>
      <c r="E585" s="171"/>
      <c r="F585" s="175"/>
      <c r="G585" s="175"/>
      <c r="H585" s="175"/>
      <c r="I585" s="175"/>
      <c r="J585" s="175"/>
      <c r="K585" s="175"/>
      <c r="L585" s="175"/>
      <c r="M585" s="175"/>
      <c r="N585" s="163"/>
      <c r="O585" s="163"/>
      <c r="P585" s="163"/>
      <c r="Q585" s="163"/>
      <c r="R585" s="163"/>
      <c r="S585" s="163"/>
      <c r="T585" s="164"/>
      <c r="U585" s="163"/>
      <c r="V585" s="153"/>
      <c r="W585" s="153"/>
      <c r="X585" s="153"/>
      <c r="Y585" s="153"/>
      <c r="Z585" s="153"/>
      <c r="AA585" s="153"/>
      <c r="AB585" s="153"/>
      <c r="AC585" s="153"/>
      <c r="AD585" s="153"/>
      <c r="AE585" s="153" t="s">
        <v>144</v>
      </c>
      <c r="AF585" s="153">
        <v>0</v>
      </c>
      <c r="AG585" s="153"/>
      <c r="AH585" s="153"/>
      <c r="AI585" s="153"/>
      <c r="AJ585" s="153"/>
      <c r="AK585" s="153"/>
      <c r="AL585" s="153"/>
      <c r="AM585" s="153"/>
      <c r="AN585" s="153"/>
      <c r="AO585" s="153"/>
      <c r="AP585" s="153"/>
      <c r="AQ585" s="153"/>
      <c r="AR585" s="153"/>
      <c r="AS585" s="153"/>
      <c r="AT585" s="153"/>
      <c r="AU585" s="153"/>
      <c r="AV585" s="153"/>
      <c r="AW585" s="153"/>
      <c r="AX585" s="153"/>
      <c r="AY585" s="153"/>
      <c r="AZ585" s="153"/>
      <c r="BA585" s="153"/>
      <c r="BB585" s="153"/>
      <c r="BC585" s="153"/>
      <c r="BD585" s="153"/>
      <c r="BE585" s="153"/>
      <c r="BF585" s="153"/>
      <c r="BG585" s="153"/>
      <c r="BH585" s="153"/>
    </row>
    <row r="586" spans="1:60" outlineLevel="1" x14ac:dyDescent="0.2">
      <c r="A586" s="154"/>
      <c r="B586" s="160"/>
      <c r="C586" s="198" t="s">
        <v>178</v>
      </c>
      <c r="D586" s="165"/>
      <c r="E586" s="171"/>
      <c r="F586" s="175"/>
      <c r="G586" s="175"/>
      <c r="H586" s="175"/>
      <c r="I586" s="175"/>
      <c r="J586" s="175"/>
      <c r="K586" s="175"/>
      <c r="L586" s="175"/>
      <c r="M586" s="175"/>
      <c r="N586" s="163"/>
      <c r="O586" s="163"/>
      <c r="P586" s="163"/>
      <c r="Q586" s="163"/>
      <c r="R586" s="163"/>
      <c r="S586" s="163"/>
      <c r="T586" s="164"/>
      <c r="U586" s="163"/>
      <c r="V586" s="153"/>
      <c r="W586" s="153"/>
      <c r="X586" s="153"/>
      <c r="Y586" s="153"/>
      <c r="Z586" s="153"/>
      <c r="AA586" s="153"/>
      <c r="AB586" s="153"/>
      <c r="AC586" s="153"/>
      <c r="AD586" s="153"/>
      <c r="AE586" s="153" t="s">
        <v>144</v>
      </c>
      <c r="AF586" s="153">
        <v>0</v>
      </c>
      <c r="AG586" s="153"/>
      <c r="AH586" s="153"/>
      <c r="AI586" s="153"/>
      <c r="AJ586" s="153"/>
      <c r="AK586" s="153"/>
      <c r="AL586" s="153"/>
      <c r="AM586" s="153"/>
      <c r="AN586" s="153"/>
      <c r="AO586" s="153"/>
      <c r="AP586" s="153"/>
      <c r="AQ586" s="153"/>
      <c r="AR586" s="153"/>
      <c r="AS586" s="153"/>
      <c r="AT586" s="153"/>
      <c r="AU586" s="153"/>
      <c r="AV586" s="153"/>
      <c r="AW586" s="153"/>
      <c r="AX586" s="153"/>
      <c r="AY586" s="153"/>
      <c r="AZ586" s="153"/>
      <c r="BA586" s="153"/>
      <c r="BB586" s="153"/>
      <c r="BC586" s="153"/>
      <c r="BD586" s="153"/>
      <c r="BE586" s="153"/>
      <c r="BF586" s="153"/>
      <c r="BG586" s="153"/>
      <c r="BH586" s="153"/>
    </row>
    <row r="587" spans="1:60" outlineLevel="1" x14ac:dyDescent="0.2">
      <c r="A587" s="154"/>
      <c r="B587" s="160"/>
      <c r="C587" s="198" t="s">
        <v>252</v>
      </c>
      <c r="D587" s="165"/>
      <c r="E587" s="171"/>
      <c r="F587" s="175"/>
      <c r="G587" s="175"/>
      <c r="H587" s="175"/>
      <c r="I587" s="175"/>
      <c r="J587" s="175"/>
      <c r="K587" s="175"/>
      <c r="L587" s="175"/>
      <c r="M587" s="175"/>
      <c r="N587" s="163"/>
      <c r="O587" s="163"/>
      <c r="P587" s="163"/>
      <c r="Q587" s="163"/>
      <c r="R587" s="163"/>
      <c r="S587" s="163"/>
      <c r="T587" s="164"/>
      <c r="U587" s="163"/>
      <c r="V587" s="153"/>
      <c r="W587" s="153"/>
      <c r="X587" s="153"/>
      <c r="Y587" s="153"/>
      <c r="Z587" s="153"/>
      <c r="AA587" s="153"/>
      <c r="AB587" s="153"/>
      <c r="AC587" s="153"/>
      <c r="AD587" s="153"/>
      <c r="AE587" s="153" t="s">
        <v>144</v>
      </c>
      <c r="AF587" s="153">
        <v>0</v>
      </c>
      <c r="AG587" s="153"/>
      <c r="AH587" s="153"/>
      <c r="AI587" s="153"/>
      <c r="AJ587" s="153"/>
      <c r="AK587" s="153"/>
      <c r="AL587" s="153"/>
      <c r="AM587" s="153"/>
      <c r="AN587" s="153"/>
      <c r="AO587" s="153"/>
      <c r="AP587" s="153"/>
      <c r="AQ587" s="153"/>
      <c r="AR587" s="153"/>
      <c r="AS587" s="153"/>
      <c r="AT587" s="153"/>
      <c r="AU587" s="153"/>
      <c r="AV587" s="153"/>
      <c r="AW587" s="153"/>
      <c r="AX587" s="153"/>
      <c r="AY587" s="153"/>
      <c r="AZ587" s="153"/>
      <c r="BA587" s="153"/>
      <c r="BB587" s="153"/>
      <c r="BC587" s="153"/>
      <c r="BD587" s="153"/>
      <c r="BE587" s="153"/>
      <c r="BF587" s="153"/>
      <c r="BG587" s="153"/>
      <c r="BH587" s="153"/>
    </row>
    <row r="588" spans="1:60" outlineLevel="1" x14ac:dyDescent="0.2">
      <c r="A588" s="154"/>
      <c r="B588" s="160"/>
      <c r="C588" s="198" t="s">
        <v>412</v>
      </c>
      <c r="D588" s="165"/>
      <c r="E588" s="171"/>
      <c r="F588" s="175"/>
      <c r="G588" s="175"/>
      <c r="H588" s="175"/>
      <c r="I588" s="175"/>
      <c r="J588" s="175"/>
      <c r="K588" s="175"/>
      <c r="L588" s="175"/>
      <c r="M588" s="175"/>
      <c r="N588" s="163"/>
      <c r="O588" s="163"/>
      <c r="P588" s="163"/>
      <c r="Q588" s="163"/>
      <c r="R588" s="163"/>
      <c r="S588" s="163"/>
      <c r="T588" s="164"/>
      <c r="U588" s="163"/>
      <c r="V588" s="153"/>
      <c r="W588" s="153"/>
      <c r="X588" s="153"/>
      <c r="Y588" s="153"/>
      <c r="Z588" s="153"/>
      <c r="AA588" s="153"/>
      <c r="AB588" s="153"/>
      <c r="AC588" s="153"/>
      <c r="AD588" s="153"/>
      <c r="AE588" s="153" t="s">
        <v>144</v>
      </c>
      <c r="AF588" s="153">
        <v>0</v>
      </c>
      <c r="AG588" s="153"/>
      <c r="AH588" s="153"/>
      <c r="AI588" s="153"/>
      <c r="AJ588" s="153"/>
      <c r="AK588" s="153"/>
      <c r="AL588" s="153"/>
      <c r="AM588" s="153"/>
      <c r="AN588" s="153"/>
      <c r="AO588" s="153"/>
      <c r="AP588" s="153"/>
      <c r="AQ588" s="153"/>
      <c r="AR588" s="153"/>
      <c r="AS588" s="153"/>
      <c r="AT588" s="153"/>
      <c r="AU588" s="153"/>
      <c r="AV588" s="153"/>
      <c r="AW588" s="153"/>
      <c r="AX588" s="153"/>
      <c r="AY588" s="153"/>
      <c r="AZ588" s="153"/>
      <c r="BA588" s="153"/>
      <c r="BB588" s="153"/>
      <c r="BC588" s="153"/>
      <c r="BD588" s="153"/>
      <c r="BE588" s="153"/>
      <c r="BF588" s="153"/>
      <c r="BG588" s="153"/>
      <c r="BH588" s="153"/>
    </row>
    <row r="589" spans="1:60" outlineLevel="1" x14ac:dyDescent="0.2">
      <c r="A589" s="154"/>
      <c r="B589" s="160"/>
      <c r="C589" s="198" t="s">
        <v>670</v>
      </c>
      <c r="D589" s="165"/>
      <c r="E589" s="171">
        <v>108.65</v>
      </c>
      <c r="F589" s="175"/>
      <c r="G589" s="175"/>
      <c r="H589" s="175"/>
      <c r="I589" s="175"/>
      <c r="J589" s="175"/>
      <c r="K589" s="175"/>
      <c r="L589" s="175"/>
      <c r="M589" s="175"/>
      <c r="N589" s="163"/>
      <c r="O589" s="163"/>
      <c r="P589" s="163"/>
      <c r="Q589" s="163"/>
      <c r="R589" s="163"/>
      <c r="S589" s="163"/>
      <c r="T589" s="164"/>
      <c r="U589" s="163"/>
      <c r="V589" s="153"/>
      <c r="W589" s="153"/>
      <c r="X589" s="153"/>
      <c r="Y589" s="153"/>
      <c r="Z589" s="153"/>
      <c r="AA589" s="153"/>
      <c r="AB589" s="153"/>
      <c r="AC589" s="153"/>
      <c r="AD589" s="153"/>
      <c r="AE589" s="153" t="s">
        <v>144</v>
      </c>
      <c r="AF589" s="153">
        <v>0</v>
      </c>
      <c r="AG589" s="153"/>
      <c r="AH589" s="153"/>
      <c r="AI589" s="153"/>
      <c r="AJ589" s="153"/>
      <c r="AK589" s="153"/>
      <c r="AL589" s="153"/>
      <c r="AM589" s="153"/>
      <c r="AN589" s="153"/>
      <c r="AO589" s="153"/>
      <c r="AP589" s="153"/>
      <c r="AQ589" s="153"/>
      <c r="AR589" s="153"/>
      <c r="AS589" s="153"/>
      <c r="AT589" s="153"/>
      <c r="AU589" s="153"/>
      <c r="AV589" s="153"/>
      <c r="AW589" s="153"/>
      <c r="AX589" s="153"/>
      <c r="AY589" s="153"/>
      <c r="AZ589" s="153"/>
      <c r="BA589" s="153"/>
      <c r="BB589" s="153"/>
      <c r="BC589" s="153"/>
      <c r="BD589" s="153"/>
      <c r="BE589" s="153"/>
      <c r="BF589" s="153"/>
      <c r="BG589" s="153"/>
      <c r="BH589" s="153"/>
    </row>
    <row r="590" spans="1:60" outlineLevel="1" x14ac:dyDescent="0.2">
      <c r="A590" s="154"/>
      <c r="B590" s="160"/>
      <c r="C590" s="200" t="s">
        <v>257</v>
      </c>
      <c r="D590" s="169"/>
      <c r="E590" s="173">
        <v>108.65</v>
      </c>
      <c r="F590" s="175"/>
      <c r="G590" s="175"/>
      <c r="H590" s="175"/>
      <c r="I590" s="175"/>
      <c r="J590" s="175"/>
      <c r="K590" s="175"/>
      <c r="L590" s="175"/>
      <c r="M590" s="175"/>
      <c r="N590" s="163"/>
      <c r="O590" s="163"/>
      <c r="P590" s="163"/>
      <c r="Q590" s="163"/>
      <c r="R590" s="163"/>
      <c r="S590" s="163"/>
      <c r="T590" s="164"/>
      <c r="U590" s="163"/>
      <c r="V590" s="153"/>
      <c r="W590" s="153"/>
      <c r="X590" s="153"/>
      <c r="Y590" s="153"/>
      <c r="Z590" s="153"/>
      <c r="AA590" s="153"/>
      <c r="AB590" s="153"/>
      <c r="AC590" s="153"/>
      <c r="AD590" s="153"/>
      <c r="AE590" s="153" t="s">
        <v>144</v>
      </c>
      <c r="AF590" s="153">
        <v>1</v>
      </c>
      <c r="AG590" s="153"/>
      <c r="AH590" s="153"/>
      <c r="AI590" s="153"/>
      <c r="AJ590" s="153"/>
      <c r="AK590" s="153"/>
      <c r="AL590" s="153"/>
      <c r="AM590" s="153"/>
      <c r="AN590" s="153"/>
      <c r="AO590" s="153"/>
      <c r="AP590" s="153"/>
      <c r="AQ590" s="153"/>
      <c r="AR590" s="153"/>
      <c r="AS590" s="153"/>
      <c r="AT590" s="153"/>
      <c r="AU590" s="153"/>
      <c r="AV590" s="153"/>
      <c r="AW590" s="153"/>
      <c r="AX590" s="153"/>
      <c r="AY590" s="153"/>
      <c r="AZ590" s="153"/>
      <c r="BA590" s="153"/>
      <c r="BB590" s="153"/>
      <c r="BC590" s="153"/>
      <c r="BD590" s="153"/>
      <c r="BE590" s="153"/>
      <c r="BF590" s="153"/>
      <c r="BG590" s="153"/>
      <c r="BH590" s="153"/>
    </row>
    <row r="591" spans="1:60" x14ac:dyDescent="0.2">
      <c r="A591" s="155" t="s">
        <v>139</v>
      </c>
      <c r="B591" s="161" t="s">
        <v>100</v>
      </c>
      <c r="C591" s="199" t="s">
        <v>101</v>
      </c>
      <c r="D591" s="166"/>
      <c r="E591" s="172"/>
      <c r="F591" s="176"/>
      <c r="G591" s="176">
        <f>SUMIF(AE592:AE602,"&lt;&gt;NOR",G592:G602)</f>
        <v>0</v>
      </c>
      <c r="H591" s="176"/>
      <c r="I591" s="176">
        <f>SUM(I592:I602)</f>
        <v>0</v>
      </c>
      <c r="J591" s="176"/>
      <c r="K591" s="176">
        <f>SUM(K592:K602)</f>
        <v>0</v>
      </c>
      <c r="L591" s="176"/>
      <c r="M591" s="176">
        <f>SUM(M592:M602)</f>
        <v>0</v>
      </c>
      <c r="N591" s="167"/>
      <c r="O591" s="167">
        <f>SUM(O592:O602)</f>
        <v>0.41253000000000001</v>
      </c>
      <c r="P591" s="167"/>
      <c r="Q591" s="167">
        <f>SUM(Q592:Q602)</f>
        <v>0</v>
      </c>
      <c r="R591" s="167"/>
      <c r="S591" s="167"/>
      <c r="T591" s="168"/>
      <c r="U591" s="167">
        <f>SUM(U592:U602)</f>
        <v>44.08</v>
      </c>
      <c r="AE591" t="s">
        <v>140</v>
      </c>
    </row>
    <row r="592" spans="1:60" ht="22.5" outlineLevel="1" x14ac:dyDescent="0.2">
      <c r="A592" s="154">
        <v>136</v>
      </c>
      <c r="B592" s="160" t="s">
        <v>671</v>
      </c>
      <c r="C592" s="197" t="s">
        <v>672</v>
      </c>
      <c r="D592" s="162" t="s">
        <v>212</v>
      </c>
      <c r="E592" s="170">
        <v>43.7</v>
      </c>
      <c r="F592" s="174"/>
      <c r="G592" s="175">
        <f>ROUND(E592*F592,2)</f>
        <v>0</v>
      </c>
      <c r="H592" s="174"/>
      <c r="I592" s="175">
        <f>ROUND(E592*H592,2)</f>
        <v>0</v>
      </c>
      <c r="J592" s="174"/>
      <c r="K592" s="175">
        <f>ROUND(E592*J592,2)</f>
        <v>0</v>
      </c>
      <c r="L592" s="175">
        <v>21</v>
      </c>
      <c r="M592" s="175">
        <f>G592*(1+L592/100)</f>
        <v>0</v>
      </c>
      <c r="N592" s="163">
        <v>9.4400000000000005E-3</v>
      </c>
      <c r="O592" s="163">
        <f>ROUND(E592*N592,5)</f>
        <v>0.41253000000000001</v>
      </c>
      <c r="P592" s="163">
        <v>0</v>
      </c>
      <c r="Q592" s="163">
        <f>ROUND(E592*P592,5)</f>
        <v>0</v>
      </c>
      <c r="R592" s="163"/>
      <c r="S592" s="163"/>
      <c r="T592" s="164">
        <v>1.0087999999999999</v>
      </c>
      <c r="U592" s="163">
        <f>ROUND(E592*T592,2)</f>
        <v>44.08</v>
      </c>
      <c r="V592" s="153"/>
      <c r="W592" s="153"/>
      <c r="X592" s="153"/>
      <c r="Y592" s="153"/>
      <c r="Z592" s="153"/>
      <c r="AA592" s="153"/>
      <c r="AB592" s="153"/>
      <c r="AC592" s="153"/>
      <c r="AD592" s="153"/>
      <c r="AE592" s="153" t="s">
        <v>234</v>
      </c>
      <c r="AF592" s="153"/>
      <c r="AG592" s="153"/>
      <c r="AH592" s="153"/>
      <c r="AI592" s="153"/>
      <c r="AJ592" s="153"/>
      <c r="AK592" s="153"/>
      <c r="AL592" s="153"/>
      <c r="AM592" s="153"/>
      <c r="AN592" s="153"/>
      <c r="AO592" s="153"/>
      <c r="AP592" s="153"/>
      <c r="AQ592" s="153"/>
      <c r="AR592" s="153"/>
      <c r="AS592" s="153"/>
      <c r="AT592" s="153"/>
      <c r="AU592" s="153"/>
      <c r="AV592" s="153"/>
      <c r="AW592" s="153"/>
      <c r="AX592" s="153"/>
      <c r="AY592" s="153"/>
      <c r="AZ592" s="153"/>
      <c r="BA592" s="153"/>
      <c r="BB592" s="153"/>
      <c r="BC592" s="153"/>
      <c r="BD592" s="153"/>
      <c r="BE592" s="153"/>
      <c r="BF592" s="153"/>
      <c r="BG592" s="153"/>
      <c r="BH592" s="153"/>
    </row>
    <row r="593" spans="1:60" outlineLevel="1" x14ac:dyDescent="0.2">
      <c r="A593" s="154"/>
      <c r="B593" s="160"/>
      <c r="C593" s="198" t="s">
        <v>428</v>
      </c>
      <c r="D593" s="165"/>
      <c r="E593" s="171"/>
      <c r="F593" s="175"/>
      <c r="G593" s="175"/>
      <c r="H593" s="175"/>
      <c r="I593" s="175"/>
      <c r="J593" s="175"/>
      <c r="K593" s="175"/>
      <c r="L593" s="175"/>
      <c r="M593" s="175"/>
      <c r="N593" s="163"/>
      <c r="O593" s="163"/>
      <c r="P593" s="163"/>
      <c r="Q593" s="163"/>
      <c r="R593" s="163"/>
      <c r="S593" s="163"/>
      <c r="T593" s="164"/>
      <c r="U593" s="163"/>
      <c r="V593" s="153"/>
      <c r="W593" s="153"/>
      <c r="X593" s="153"/>
      <c r="Y593" s="153"/>
      <c r="Z593" s="153"/>
      <c r="AA593" s="153"/>
      <c r="AB593" s="153"/>
      <c r="AC593" s="153"/>
      <c r="AD593" s="153"/>
      <c r="AE593" s="153" t="s">
        <v>144</v>
      </c>
      <c r="AF593" s="153">
        <v>0</v>
      </c>
      <c r="AG593" s="153"/>
      <c r="AH593" s="153"/>
      <c r="AI593" s="153"/>
      <c r="AJ593" s="153"/>
      <c r="AK593" s="153"/>
      <c r="AL593" s="153"/>
      <c r="AM593" s="153"/>
      <c r="AN593" s="153"/>
      <c r="AO593" s="153"/>
      <c r="AP593" s="153"/>
      <c r="AQ593" s="153"/>
      <c r="AR593" s="153"/>
      <c r="AS593" s="153"/>
      <c r="AT593" s="153"/>
      <c r="AU593" s="153"/>
      <c r="AV593" s="153"/>
      <c r="AW593" s="153"/>
      <c r="AX593" s="153"/>
      <c r="AY593" s="153"/>
      <c r="AZ593" s="153"/>
      <c r="BA593" s="153"/>
      <c r="BB593" s="153"/>
      <c r="BC593" s="153"/>
      <c r="BD593" s="153"/>
      <c r="BE593" s="153"/>
      <c r="BF593" s="153"/>
      <c r="BG593" s="153"/>
      <c r="BH593" s="153"/>
    </row>
    <row r="594" spans="1:60" ht="22.5" outlineLevel="1" x14ac:dyDescent="0.2">
      <c r="A594" s="154"/>
      <c r="B594" s="160"/>
      <c r="C594" s="198" t="s">
        <v>429</v>
      </c>
      <c r="D594" s="165"/>
      <c r="E594" s="171"/>
      <c r="F594" s="175"/>
      <c r="G594" s="175"/>
      <c r="H594" s="175"/>
      <c r="I594" s="175"/>
      <c r="J594" s="175"/>
      <c r="K594" s="175"/>
      <c r="L594" s="175"/>
      <c r="M594" s="175"/>
      <c r="N594" s="163"/>
      <c r="O594" s="163"/>
      <c r="P594" s="163"/>
      <c r="Q594" s="163"/>
      <c r="R594" s="163"/>
      <c r="S594" s="163"/>
      <c r="T594" s="164"/>
      <c r="U594" s="163"/>
      <c r="V594" s="153"/>
      <c r="W594" s="153"/>
      <c r="X594" s="153"/>
      <c r="Y594" s="153"/>
      <c r="Z594" s="153"/>
      <c r="AA594" s="153"/>
      <c r="AB594" s="153"/>
      <c r="AC594" s="153"/>
      <c r="AD594" s="153"/>
      <c r="AE594" s="153" t="s">
        <v>144</v>
      </c>
      <c r="AF594" s="153">
        <v>0</v>
      </c>
      <c r="AG594" s="153"/>
      <c r="AH594" s="153"/>
      <c r="AI594" s="153"/>
      <c r="AJ594" s="153"/>
      <c r="AK594" s="153"/>
      <c r="AL594" s="153"/>
      <c r="AM594" s="153"/>
      <c r="AN594" s="153"/>
      <c r="AO594" s="153"/>
      <c r="AP594" s="153"/>
      <c r="AQ594" s="153"/>
      <c r="AR594" s="153"/>
      <c r="AS594" s="153"/>
      <c r="AT594" s="153"/>
      <c r="AU594" s="153"/>
      <c r="AV594" s="153"/>
      <c r="AW594" s="153"/>
      <c r="AX594" s="153"/>
      <c r="AY594" s="153"/>
      <c r="AZ594" s="153"/>
      <c r="BA594" s="153"/>
      <c r="BB594" s="153"/>
      <c r="BC594" s="153"/>
      <c r="BD594" s="153"/>
      <c r="BE594" s="153"/>
      <c r="BF594" s="153"/>
      <c r="BG594" s="153"/>
      <c r="BH594" s="153"/>
    </row>
    <row r="595" spans="1:60" outlineLevel="1" x14ac:dyDescent="0.2">
      <c r="A595" s="154"/>
      <c r="B595" s="160"/>
      <c r="C595" s="198" t="s">
        <v>178</v>
      </c>
      <c r="D595" s="165"/>
      <c r="E595" s="171"/>
      <c r="F595" s="175"/>
      <c r="G595" s="175"/>
      <c r="H595" s="175"/>
      <c r="I595" s="175"/>
      <c r="J595" s="175"/>
      <c r="K595" s="175"/>
      <c r="L595" s="175"/>
      <c r="M595" s="175"/>
      <c r="N595" s="163"/>
      <c r="O595" s="163"/>
      <c r="P595" s="163"/>
      <c r="Q595" s="163"/>
      <c r="R595" s="163"/>
      <c r="S595" s="163"/>
      <c r="T595" s="164"/>
      <c r="U595" s="163"/>
      <c r="V595" s="153"/>
      <c r="W595" s="153"/>
      <c r="X595" s="153"/>
      <c r="Y595" s="153"/>
      <c r="Z595" s="153"/>
      <c r="AA595" s="153"/>
      <c r="AB595" s="153"/>
      <c r="AC595" s="153"/>
      <c r="AD595" s="153"/>
      <c r="AE595" s="153" t="s">
        <v>144</v>
      </c>
      <c r="AF595" s="153">
        <v>0</v>
      </c>
      <c r="AG595" s="153"/>
      <c r="AH595" s="153"/>
      <c r="AI595" s="153"/>
      <c r="AJ595" s="153"/>
      <c r="AK595" s="153"/>
      <c r="AL595" s="153"/>
      <c r="AM595" s="153"/>
      <c r="AN595" s="153"/>
      <c r="AO595" s="153"/>
      <c r="AP595" s="153"/>
      <c r="AQ595" s="153"/>
      <c r="AR595" s="153"/>
      <c r="AS595" s="153"/>
      <c r="AT595" s="153"/>
      <c r="AU595" s="153"/>
      <c r="AV595" s="153"/>
      <c r="AW595" s="153"/>
      <c r="AX595" s="153"/>
      <c r="AY595" s="153"/>
      <c r="AZ595" s="153"/>
      <c r="BA595" s="153"/>
      <c r="BB595" s="153"/>
      <c r="BC595" s="153"/>
      <c r="BD595" s="153"/>
      <c r="BE595" s="153"/>
      <c r="BF595" s="153"/>
      <c r="BG595" s="153"/>
      <c r="BH595" s="153"/>
    </row>
    <row r="596" spans="1:60" outlineLevel="1" x14ac:dyDescent="0.2">
      <c r="A596" s="154"/>
      <c r="B596" s="160"/>
      <c r="C596" s="198" t="s">
        <v>252</v>
      </c>
      <c r="D596" s="165"/>
      <c r="E596" s="171"/>
      <c r="F596" s="175"/>
      <c r="G596" s="175"/>
      <c r="H596" s="175"/>
      <c r="I596" s="175"/>
      <c r="J596" s="175"/>
      <c r="K596" s="175"/>
      <c r="L596" s="175"/>
      <c r="M596" s="175"/>
      <c r="N596" s="163"/>
      <c r="O596" s="163"/>
      <c r="P596" s="163"/>
      <c r="Q596" s="163"/>
      <c r="R596" s="163"/>
      <c r="S596" s="163"/>
      <c r="T596" s="164"/>
      <c r="U596" s="163"/>
      <c r="V596" s="153"/>
      <c r="W596" s="153"/>
      <c r="X596" s="153"/>
      <c r="Y596" s="153"/>
      <c r="Z596" s="153"/>
      <c r="AA596" s="153"/>
      <c r="AB596" s="153"/>
      <c r="AC596" s="153"/>
      <c r="AD596" s="153"/>
      <c r="AE596" s="153" t="s">
        <v>144</v>
      </c>
      <c r="AF596" s="153">
        <v>0</v>
      </c>
      <c r="AG596" s="153"/>
      <c r="AH596" s="153"/>
      <c r="AI596" s="153"/>
      <c r="AJ596" s="153"/>
      <c r="AK596" s="153"/>
      <c r="AL596" s="153"/>
      <c r="AM596" s="153"/>
      <c r="AN596" s="153"/>
      <c r="AO596" s="153"/>
      <c r="AP596" s="153"/>
      <c r="AQ596" s="153"/>
      <c r="AR596" s="153"/>
      <c r="AS596" s="153"/>
      <c r="AT596" s="153"/>
      <c r="AU596" s="153"/>
      <c r="AV596" s="153"/>
      <c r="AW596" s="153"/>
      <c r="AX596" s="153"/>
      <c r="AY596" s="153"/>
      <c r="AZ596" s="153"/>
      <c r="BA596" s="153"/>
      <c r="BB596" s="153"/>
      <c r="BC596" s="153"/>
      <c r="BD596" s="153"/>
      <c r="BE596" s="153"/>
      <c r="BF596" s="153"/>
      <c r="BG596" s="153"/>
      <c r="BH596" s="153"/>
    </row>
    <row r="597" spans="1:60" outlineLevel="1" x14ac:dyDescent="0.2">
      <c r="A597" s="154"/>
      <c r="B597" s="160"/>
      <c r="C597" s="198" t="s">
        <v>412</v>
      </c>
      <c r="D597" s="165"/>
      <c r="E597" s="171"/>
      <c r="F597" s="175"/>
      <c r="G597" s="175"/>
      <c r="H597" s="175"/>
      <c r="I597" s="175"/>
      <c r="J597" s="175"/>
      <c r="K597" s="175"/>
      <c r="L597" s="175"/>
      <c r="M597" s="175"/>
      <c r="N597" s="163"/>
      <c r="O597" s="163"/>
      <c r="P597" s="163"/>
      <c r="Q597" s="163"/>
      <c r="R597" s="163"/>
      <c r="S597" s="163"/>
      <c r="T597" s="164"/>
      <c r="U597" s="163"/>
      <c r="V597" s="153"/>
      <c r="W597" s="153"/>
      <c r="X597" s="153"/>
      <c r="Y597" s="153"/>
      <c r="Z597" s="153"/>
      <c r="AA597" s="153"/>
      <c r="AB597" s="153"/>
      <c r="AC597" s="153"/>
      <c r="AD597" s="153"/>
      <c r="AE597" s="153" t="s">
        <v>144</v>
      </c>
      <c r="AF597" s="153">
        <v>0</v>
      </c>
      <c r="AG597" s="153"/>
      <c r="AH597" s="153"/>
      <c r="AI597" s="153"/>
      <c r="AJ597" s="153"/>
      <c r="AK597" s="153"/>
      <c r="AL597" s="153"/>
      <c r="AM597" s="153"/>
      <c r="AN597" s="153"/>
      <c r="AO597" s="153"/>
      <c r="AP597" s="153"/>
      <c r="AQ597" s="153"/>
      <c r="AR597" s="153"/>
      <c r="AS597" s="153"/>
      <c r="AT597" s="153"/>
      <c r="AU597" s="153"/>
      <c r="AV597" s="153"/>
      <c r="AW597" s="153"/>
      <c r="AX597" s="153"/>
      <c r="AY597" s="153"/>
      <c r="AZ597" s="153"/>
      <c r="BA597" s="153"/>
      <c r="BB597" s="153"/>
      <c r="BC597" s="153"/>
      <c r="BD597" s="153"/>
      <c r="BE597" s="153"/>
      <c r="BF597" s="153"/>
      <c r="BG597" s="153"/>
      <c r="BH597" s="153"/>
    </row>
    <row r="598" spans="1:60" outlineLevel="1" x14ac:dyDescent="0.2">
      <c r="A598" s="154"/>
      <c r="B598" s="160"/>
      <c r="C598" s="198" t="s">
        <v>673</v>
      </c>
      <c r="D598" s="165"/>
      <c r="E598" s="171">
        <v>15.42</v>
      </c>
      <c r="F598" s="175"/>
      <c r="G598" s="175"/>
      <c r="H598" s="175"/>
      <c r="I598" s="175"/>
      <c r="J598" s="175"/>
      <c r="K598" s="175"/>
      <c r="L598" s="175"/>
      <c r="M598" s="175"/>
      <c r="N598" s="163"/>
      <c r="O598" s="163"/>
      <c r="P598" s="163"/>
      <c r="Q598" s="163"/>
      <c r="R598" s="163"/>
      <c r="S598" s="163"/>
      <c r="T598" s="164"/>
      <c r="U598" s="163"/>
      <c r="V598" s="153"/>
      <c r="W598" s="153"/>
      <c r="X598" s="153"/>
      <c r="Y598" s="153"/>
      <c r="Z598" s="153"/>
      <c r="AA598" s="153"/>
      <c r="AB598" s="153"/>
      <c r="AC598" s="153"/>
      <c r="AD598" s="153"/>
      <c r="AE598" s="153" t="s">
        <v>144</v>
      </c>
      <c r="AF598" s="153">
        <v>0</v>
      </c>
      <c r="AG598" s="153"/>
      <c r="AH598" s="153"/>
      <c r="AI598" s="153"/>
      <c r="AJ598" s="153"/>
      <c r="AK598" s="153"/>
      <c r="AL598" s="153"/>
      <c r="AM598" s="153"/>
      <c r="AN598" s="153"/>
      <c r="AO598" s="153"/>
      <c r="AP598" s="153"/>
      <c r="AQ598" s="153"/>
      <c r="AR598" s="153"/>
      <c r="AS598" s="153"/>
      <c r="AT598" s="153"/>
      <c r="AU598" s="153"/>
      <c r="AV598" s="153"/>
      <c r="AW598" s="153"/>
      <c r="AX598" s="153"/>
      <c r="AY598" s="153"/>
      <c r="AZ598" s="153"/>
      <c r="BA598" s="153"/>
      <c r="BB598" s="153"/>
      <c r="BC598" s="153"/>
      <c r="BD598" s="153"/>
      <c r="BE598" s="153"/>
      <c r="BF598" s="153"/>
      <c r="BG598" s="153"/>
      <c r="BH598" s="153"/>
    </row>
    <row r="599" spans="1:60" outlineLevel="1" x14ac:dyDescent="0.2">
      <c r="A599" s="154"/>
      <c r="B599" s="160"/>
      <c r="C599" s="200" t="s">
        <v>257</v>
      </c>
      <c r="D599" s="169"/>
      <c r="E599" s="173">
        <v>15.42</v>
      </c>
      <c r="F599" s="175"/>
      <c r="G599" s="175"/>
      <c r="H599" s="175"/>
      <c r="I599" s="175"/>
      <c r="J599" s="175"/>
      <c r="K599" s="175"/>
      <c r="L599" s="175"/>
      <c r="M599" s="175"/>
      <c r="N599" s="163"/>
      <c r="O599" s="163"/>
      <c r="P599" s="163"/>
      <c r="Q599" s="163"/>
      <c r="R599" s="163"/>
      <c r="S599" s="163"/>
      <c r="T599" s="164"/>
      <c r="U599" s="163"/>
      <c r="V599" s="153"/>
      <c r="W599" s="153"/>
      <c r="X599" s="153"/>
      <c r="Y599" s="153"/>
      <c r="Z599" s="153"/>
      <c r="AA599" s="153"/>
      <c r="AB599" s="153"/>
      <c r="AC599" s="153"/>
      <c r="AD599" s="153"/>
      <c r="AE599" s="153" t="s">
        <v>144</v>
      </c>
      <c r="AF599" s="153">
        <v>1</v>
      </c>
      <c r="AG599" s="153"/>
      <c r="AH599" s="153"/>
      <c r="AI599" s="153"/>
      <c r="AJ599" s="153"/>
      <c r="AK599" s="153"/>
      <c r="AL599" s="153"/>
      <c r="AM599" s="153"/>
      <c r="AN599" s="153"/>
      <c r="AO599" s="153"/>
      <c r="AP599" s="153"/>
      <c r="AQ599" s="153"/>
      <c r="AR599" s="153"/>
      <c r="AS599" s="153"/>
      <c r="AT599" s="153"/>
      <c r="AU599" s="153"/>
      <c r="AV599" s="153"/>
      <c r="AW599" s="153"/>
      <c r="AX599" s="153"/>
      <c r="AY599" s="153"/>
      <c r="AZ599" s="153"/>
      <c r="BA599" s="153"/>
      <c r="BB599" s="153"/>
      <c r="BC599" s="153"/>
      <c r="BD599" s="153"/>
      <c r="BE599" s="153"/>
      <c r="BF599" s="153"/>
      <c r="BG599" s="153"/>
      <c r="BH599" s="153"/>
    </row>
    <row r="600" spans="1:60" outlineLevel="1" x14ac:dyDescent="0.2">
      <c r="A600" s="154"/>
      <c r="B600" s="160"/>
      <c r="C600" s="198" t="s">
        <v>258</v>
      </c>
      <c r="D600" s="165"/>
      <c r="E600" s="171"/>
      <c r="F600" s="175"/>
      <c r="G600" s="175"/>
      <c r="H600" s="175"/>
      <c r="I600" s="175"/>
      <c r="J600" s="175"/>
      <c r="K600" s="175"/>
      <c r="L600" s="175"/>
      <c r="M600" s="175"/>
      <c r="N600" s="163"/>
      <c r="O600" s="163"/>
      <c r="P600" s="163"/>
      <c r="Q600" s="163"/>
      <c r="R600" s="163"/>
      <c r="S600" s="163"/>
      <c r="T600" s="164"/>
      <c r="U600" s="163"/>
      <c r="V600" s="153"/>
      <c r="W600" s="153"/>
      <c r="X600" s="153"/>
      <c r="Y600" s="153"/>
      <c r="Z600" s="153"/>
      <c r="AA600" s="153"/>
      <c r="AB600" s="153"/>
      <c r="AC600" s="153"/>
      <c r="AD600" s="153"/>
      <c r="AE600" s="153" t="s">
        <v>144</v>
      </c>
      <c r="AF600" s="153">
        <v>0</v>
      </c>
      <c r="AG600" s="153"/>
      <c r="AH600" s="153"/>
      <c r="AI600" s="153"/>
      <c r="AJ600" s="153"/>
      <c r="AK600" s="153"/>
      <c r="AL600" s="153"/>
      <c r="AM600" s="153"/>
      <c r="AN600" s="153"/>
      <c r="AO600" s="153"/>
      <c r="AP600" s="153"/>
      <c r="AQ600" s="153"/>
      <c r="AR600" s="153"/>
      <c r="AS600" s="153"/>
      <c r="AT600" s="153"/>
      <c r="AU600" s="153"/>
      <c r="AV600" s="153"/>
      <c r="AW600" s="153"/>
      <c r="AX600" s="153"/>
      <c r="AY600" s="153"/>
      <c r="AZ600" s="153"/>
      <c r="BA600" s="153"/>
      <c r="BB600" s="153"/>
      <c r="BC600" s="153"/>
      <c r="BD600" s="153"/>
      <c r="BE600" s="153"/>
      <c r="BF600" s="153"/>
      <c r="BG600" s="153"/>
      <c r="BH600" s="153"/>
    </row>
    <row r="601" spans="1:60" outlineLevel="1" x14ac:dyDescent="0.2">
      <c r="A601" s="154"/>
      <c r="B601" s="160"/>
      <c r="C601" s="198" t="s">
        <v>674</v>
      </c>
      <c r="D601" s="165"/>
      <c r="E601" s="171">
        <v>28.28</v>
      </c>
      <c r="F601" s="175"/>
      <c r="G601" s="175"/>
      <c r="H601" s="175"/>
      <c r="I601" s="175"/>
      <c r="J601" s="175"/>
      <c r="K601" s="175"/>
      <c r="L601" s="175"/>
      <c r="M601" s="175"/>
      <c r="N601" s="163"/>
      <c r="O601" s="163"/>
      <c r="P601" s="163"/>
      <c r="Q601" s="163"/>
      <c r="R601" s="163"/>
      <c r="S601" s="163"/>
      <c r="T601" s="164"/>
      <c r="U601" s="163"/>
      <c r="V601" s="153"/>
      <c r="W601" s="153"/>
      <c r="X601" s="153"/>
      <c r="Y601" s="153"/>
      <c r="Z601" s="153"/>
      <c r="AA601" s="153"/>
      <c r="AB601" s="153"/>
      <c r="AC601" s="153"/>
      <c r="AD601" s="153"/>
      <c r="AE601" s="153" t="s">
        <v>144</v>
      </c>
      <c r="AF601" s="153">
        <v>0</v>
      </c>
      <c r="AG601" s="153"/>
      <c r="AH601" s="153"/>
      <c r="AI601" s="153"/>
      <c r="AJ601" s="153"/>
      <c r="AK601" s="153"/>
      <c r="AL601" s="153"/>
      <c r="AM601" s="153"/>
      <c r="AN601" s="153"/>
      <c r="AO601" s="153"/>
      <c r="AP601" s="153"/>
      <c r="AQ601" s="153"/>
      <c r="AR601" s="153"/>
      <c r="AS601" s="153"/>
      <c r="AT601" s="153"/>
      <c r="AU601" s="153"/>
      <c r="AV601" s="153"/>
      <c r="AW601" s="153"/>
      <c r="AX601" s="153"/>
      <c r="AY601" s="153"/>
      <c r="AZ601" s="153"/>
      <c r="BA601" s="153"/>
      <c r="BB601" s="153"/>
      <c r="BC601" s="153"/>
      <c r="BD601" s="153"/>
      <c r="BE601" s="153"/>
      <c r="BF601" s="153"/>
      <c r="BG601" s="153"/>
      <c r="BH601" s="153"/>
    </row>
    <row r="602" spans="1:60" outlineLevel="1" x14ac:dyDescent="0.2">
      <c r="A602" s="154"/>
      <c r="B602" s="160"/>
      <c r="C602" s="200" t="s">
        <v>257</v>
      </c>
      <c r="D602" s="169"/>
      <c r="E602" s="173">
        <v>28.28</v>
      </c>
      <c r="F602" s="175"/>
      <c r="G602" s="175"/>
      <c r="H602" s="175"/>
      <c r="I602" s="175"/>
      <c r="J602" s="175"/>
      <c r="K602" s="175"/>
      <c r="L602" s="175"/>
      <c r="M602" s="175"/>
      <c r="N602" s="163"/>
      <c r="O602" s="163"/>
      <c r="P602" s="163"/>
      <c r="Q602" s="163"/>
      <c r="R602" s="163"/>
      <c r="S602" s="163"/>
      <c r="T602" s="164"/>
      <c r="U602" s="163"/>
      <c r="V602" s="153"/>
      <c r="W602" s="153"/>
      <c r="X602" s="153"/>
      <c r="Y602" s="153"/>
      <c r="Z602" s="153"/>
      <c r="AA602" s="153"/>
      <c r="AB602" s="153"/>
      <c r="AC602" s="153"/>
      <c r="AD602" s="153"/>
      <c r="AE602" s="153" t="s">
        <v>144</v>
      </c>
      <c r="AF602" s="153">
        <v>1</v>
      </c>
      <c r="AG602" s="153"/>
      <c r="AH602" s="153"/>
      <c r="AI602" s="153"/>
      <c r="AJ602" s="153"/>
      <c r="AK602" s="153"/>
      <c r="AL602" s="153"/>
      <c r="AM602" s="153"/>
      <c r="AN602" s="153"/>
      <c r="AO602" s="153"/>
      <c r="AP602" s="153"/>
      <c r="AQ602" s="153"/>
      <c r="AR602" s="153"/>
      <c r="AS602" s="153"/>
      <c r="AT602" s="153"/>
      <c r="AU602" s="153"/>
      <c r="AV602" s="153"/>
      <c r="AW602" s="153"/>
      <c r="AX602" s="153"/>
      <c r="AY602" s="153"/>
      <c r="AZ602" s="153"/>
      <c r="BA602" s="153"/>
      <c r="BB602" s="153"/>
      <c r="BC602" s="153"/>
      <c r="BD602" s="153"/>
      <c r="BE602" s="153"/>
      <c r="BF602" s="153"/>
      <c r="BG602" s="153"/>
      <c r="BH602" s="153"/>
    </row>
    <row r="603" spans="1:60" ht="25.5" x14ac:dyDescent="0.2">
      <c r="A603" s="155" t="s">
        <v>139</v>
      </c>
      <c r="B603" s="161" t="s">
        <v>102</v>
      </c>
      <c r="C603" s="199" t="s">
        <v>103</v>
      </c>
      <c r="D603" s="166"/>
      <c r="E603" s="172"/>
      <c r="F603" s="176"/>
      <c r="G603" s="176">
        <f>SUMIF(AE604:AE614,"&lt;&gt;NOR",G604:G614)</f>
        <v>0</v>
      </c>
      <c r="H603" s="176"/>
      <c r="I603" s="176">
        <f>SUM(I604:I614)</f>
        <v>0</v>
      </c>
      <c r="J603" s="176"/>
      <c r="K603" s="176">
        <f>SUM(K604:K614)</f>
        <v>0</v>
      </c>
      <c r="L603" s="176"/>
      <c r="M603" s="176">
        <f>SUM(M604:M614)</f>
        <v>0</v>
      </c>
      <c r="N603" s="167"/>
      <c r="O603" s="167">
        <f>SUM(O604:O614)</f>
        <v>0.57491999999999999</v>
      </c>
      <c r="P603" s="167"/>
      <c r="Q603" s="167">
        <f>SUM(Q604:Q614)</f>
        <v>0</v>
      </c>
      <c r="R603" s="167"/>
      <c r="S603" s="167"/>
      <c r="T603" s="168"/>
      <c r="U603" s="167">
        <f>SUM(U604:U614)</f>
        <v>26.4</v>
      </c>
      <c r="AE603" t="s">
        <v>140</v>
      </c>
    </row>
    <row r="604" spans="1:60" ht="22.5" outlineLevel="1" x14ac:dyDescent="0.2">
      <c r="A604" s="154">
        <v>137</v>
      </c>
      <c r="B604" s="160" t="s">
        <v>675</v>
      </c>
      <c r="C604" s="197" t="s">
        <v>676</v>
      </c>
      <c r="D604" s="162" t="s">
        <v>212</v>
      </c>
      <c r="E604" s="170">
        <v>34.14</v>
      </c>
      <c r="F604" s="174"/>
      <c r="G604" s="175">
        <f>ROUND(E604*F604,2)</f>
        <v>0</v>
      </c>
      <c r="H604" s="174"/>
      <c r="I604" s="175">
        <f>ROUND(E604*H604,2)</f>
        <v>0</v>
      </c>
      <c r="J604" s="174"/>
      <c r="K604" s="175">
        <f>ROUND(E604*J604,2)</f>
        <v>0</v>
      </c>
      <c r="L604" s="175">
        <v>21</v>
      </c>
      <c r="M604" s="175">
        <f>G604*(1+L604/100)</f>
        <v>0</v>
      </c>
      <c r="N604" s="163">
        <v>1.6840000000000001E-2</v>
      </c>
      <c r="O604" s="163">
        <f>ROUND(E604*N604,5)</f>
        <v>0.57491999999999999</v>
      </c>
      <c r="P604" s="163">
        <v>0</v>
      </c>
      <c r="Q604" s="163">
        <f>ROUND(E604*P604,5)</f>
        <v>0</v>
      </c>
      <c r="R604" s="163"/>
      <c r="S604" s="163"/>
      <c r="T604" s="164">
        <v>0.77324000000000004</v>
      </c>
      <c r="U604" s="163">
        <f>ROUND(E604*T604,2)</f>
        <v>26.4</v>
      </c>
      <c r="V604" s="153"/>
      <c r="W604" s="153"/>
      <c r="X604" s="153"/>
      <c r="Y604" s="153"/>
      <c r="Z604" s="153"/>
      <c r="AA604" s="153"/>
      <c r="AB604" s="153"/>
      <c r="AC604" s="153"/>
      <c r="AD604" s="153"/>
      <c r="AE604" s="153" t="s">
        <v>234</v>
      </c>
      <c r="AF604" s="153"/>
      <c r="AG604" s="153"/>
      <c r="AH604" s="153"/>
      <c r="AI604" s="153"/>
      <c r="AJ604" s="153"/>
      <c r="AK604" s="153"/>
      <c r="AL604" s="153"/>
      <c r="AM604" s="153"/>
      <c r="AN604" s="153"/>
      <c r="AO604" s="153"/>
      <c r="AP604" s="153"/>
      <c r="AQ604" s="153"/>
      <c r="AR604" s="153"/>
      <c r="AS604" s="153"/>
      <c r="AT604" s="153"/>
      <c r="AU604" s="153"/>
      <c r="AV604" s="153"/>
      <c r="AW604" s="153"/>
      <c r="AX604" s="153"/>
      <c r="AY604" s="153"/>
      <c r="AZ604" s="153"/>
      <c r="BA604" s="153"/>
      <c r="BB604" s="153"/>
      <c r="BC604" s="153"/>
      <c r="BD604" s="153"/>
      <c r="BE604" s="153"/>
      <c r="BF604" s="153"/>
      <c r="BG604" s="153"/>
      <c r="BH604" s="153"/>
    </row>
    <row r="605" spans="1:60" outlineLevel="1" x14ac:dyDescent="0.2">
      <c r="A605" s="154"/>
      <c r="B605" s="160"/>
      <c r="C605" s="198" t="s">
        <v>428</v>
      </c>
      <c r="D605" s="165"/>
      <c r="E605" s="171"/>
      <c r="F605" s="175"/>
      <c r="G605" s="175"/>
      <c r="H605" s="175"/>
      <c r="I605" s="175"/>
      <c r="J605" s="175"/>
      <c r="K605" s="175"/>
      <c r="L605" s="175"/>
      <c r="M605" s="175"/>
      <c r="N605" s="163"/>
      <c r="O605" s="163"/>
      <c r="P605" s="163"/>
      <c r="Q605" s="163"/>
      <c r="R605" s="163"/>
      <c r="S605" s="163"/>
      <c r="T605" s="164"/>
      <c r="U605" s="163"/>
      <c r="V605" s="153"/>
      <c r="W605" s="153"/>
      <c r="X605" s="153"/>
      <c r="Y605" s="153"/>
      <c r="Z605" s="153"/>
      <c r="AA605" s="153"/>
      <c r="AB605" s="153"/>
      <c r="AC605" s="153"/>
      <c r="AD605" s="153"/>
      <c r="AE605" s="153" t="s">
        <v>144</v>
      </c>
      <c r="AF605" s="153">
        <v>0</v>
      </c>
      <c r="AG605" s="153"/>
      <c r="AH605" s="153"/>
      <c r="AI605" s="153"/>
      <c r="AJ605" s="153"/>
      <c r="AK605" s="153"/>
      <c r="AL605" s="153"/>
      <c r="AM605" s="153"/>
      <c r="AN605" s="153"/>
      <c r="AO605" s="153"/>
      <c r="AP605" s="153"/>
      <c r="AQ605" s="153"/>
      <c r="AR605" s="153"/>
      <c r="AS605" s="153"/>
      <c r="AT605" s="153"/>
      <c r="AU605" s="153"/>
      <c r="AV605" s="153"/>
      <c r="AW605" s="153"/>
      <c r="AX605" s="153"/>
      <c r="AY605" s="153"/>
      <c r="AZ605" s="153"/>
      <c r="BA605" s="153"/>
      <c r="BB605" s="153"/>
      <c r="BC605" s="153"/>
      <c r="BD605" s="153"/>
      <c r="BE605" s="153"/>
      <c r="BF605" s="153"/>
      <c r="BG605" s="153"/>
      <c r="BH605" s="153"/>
    </row>
    <row r="606" spans="1:60" ht="22.5" outlineLevel="1" x14ac:dyDescent="0.2">
      <c r="A606" s="154"/>
      <c r="B606" s="160"/>
      <c r="C606" s="198" t="s">
        <v>429</v>
      </c>
      <c r="D606" s="165"/>
      <c r="E606" s="171"/>
      <c r="F606" s="175"/>
      <c r="G606" s="175"/>
      <c r="H606" s="175"/>
      <c r="I606" s="175"/>
      <c r="J606" s="175"/>
      <c r="K606" s="175"/>
      <c r="L606" s="175"/>
      <c r="M606" s="175"/>
      <c r="N606" s="163"/>
      <c r="O606" s="163"/>
      <c r="P606" s="163"/>
      <c r="Q606" s="163"/>
      <c r="R606" s="163"/>
      <c r="S606" s="163"/>
      <c r="T606" s="164"/>
      <c r="U606" s="163"/>
      <c r="V606" s="153"/>
      <c r="W606" s="153"/>
      <c r="X606" s="153"/>
      <c r="Y606" s="153"/>
      <c r="Z606" s="153"/>
      <c r="AA606" s="153"/>
      <c r="AB606" s="153"/>
      <c r="AC606" s="153"/>
      <c r="AD606" s="153"/>
      <c r="AE606" s="153" t="s">
        <v>144</v>
      </c>
      <c r="AF606" s="153">
        <v>0</v>
      </c>
      <c r="AG606" s="153"/>
      <c r="AH606" s="153"/>
      <c r="AI606" s="153"/>
      <c r="AJ606" s="153"/>
      <c r="AK606" s="153"/>
      <c r="AL606" s="153"/>
      <c r="AM606" s="153"/>
      <c r="AN606" s="153"/>
      <c r="AO606" s="153"/>
      <c r="AP606" s="153"/>
      <c r="AQ606" s="153"/>
      <c r="AR606" s="153"/>
      <c r="AS606" s="153"/>
      <c r="AT606" s="153"/>
      <c r="AU606" s="153"/>
      <c r="AV606" s="153"/>
      <c r="AW606" s="153"/>
      <c r="AX606" s="153"/>
      <c r="AY606" s="153"/>
      <c r="AZ606" s="153"/>
      <c r="BA606" s="153"/>
      <c r="BB606" s="153"/>
      <c r="BC606" s="153"/>
      <c r="BD606" s="153"/>
      <c r="BE606" s="153"/>
      <c r="BF606" s="153"/>
      <c r="BG606" s="153"/>
      <c r="BH606" s="153"/>
    </row>
    <row r="607" spans="1:60" outlineLevel="1" x14ac:dyDescent="0.2">
      <c r="A607" s="154"/>
      <c r="B607" s="160"/>
      <c r="C607" s="198" t="s">
        <v>178</v>
      </c>
      <c r="D607" s="165"/>
      <c r="E607" s="171"/>
      <c r="F607" s="175"/>
      <c r="G607" s="175"/>
      <c r="H607" s="175"/>
      <c r="I607" s="175"/>
      <c r="J607" s="175"/>
      <c r="K607" s="175"/>
      <c r="L607" s="175"/>
      <c r="M607" s="175"/>
      <c r="N607" s="163"/>
      <c r="O607" s="163"/>
      <c r="P607" s="163"/>
      <c r="Q607" s="163"/>
      <c r="R607" s="163"/>
      <c r="S607" s="163"/>
      <c r="T607" s="164"/>
      <c r="U607" s="163"/>
      <c r="V607" s="153"/>
      <c r="W607" s="153"/>
      <c r="X607" s="153"/>
      <c r="Y607" s="153"/>
      <c r="Z607" s="153"/>
      <c r="AA607" s="153"/>
      <c r="AB607" s="153"/>
      <c r="AC607" s="153"/>
      <c r="AD607" s="153"/>
      <c r="AE607" s="153" t="s">
        <v>144</v>
      </c>
      <c r="AF607" s="153">
        <v>0</v>
      </c>
      <c r="AG607" s="153"/>
      <c r="AH607" s="153"/>
      <c r="AI607" s="153"/>
      <c r="AJ607" s="153"/>
      <c r="AK607" s="153"/>
      <c r="AL607" s="153"/>
      <c r="AM607" s="153"/>
      <c r="AN607" s="153"/>
      <c r="AO607" s="153"/>
      <c r="AP607" s="153"/>
      <c r="AQ607" s="153"/>
      <c r="AR607" s="153"/>
      <c r="AS607" s="153"/>
      <c r="AT607" s="153"/>
      <c r="AU607" s="153"/>
      <c r="AV607" s="153"/>
      <c r="AW607" s="153"/>
      <c r="AX607" s="153"/>
      <c r="AY607" s="153"/>
      <c r="AZ607" s="153"/>
      <c r="BA607" s="153"/>
      <c r="BB607" s="153"/>
      <c r="BC607" s="153"/>
      <c r="BD607" s="153"/>
      <c r="BE607" s="153"/>
      <c r="BF607" s="153"/>
      <c r="BG607" s="153"/>
      <c r="BH607" s="153"/>
    </row>
    <row r="608" spans="1:60" outlineLevel="1" x14ac:dyDescent="0.2">
      <c r="A608" s="154"/>
      <c r="B608" s="160"/>
      <c r="C608" s="198" t="s">
        <v>252</v>
      </c>
      <c r="D608" s="165"/>
      <c r="E608" s="171"/>
      <c r="F608" s="175"/>
      <c r="G608" s="175"/>
      <c r="H608" s="175"/>
      <c r="I608" s="175"/>
      <c r="J608" s="175"/>
      <c r="K608" s="175"/>
      <c r="L608" s="175"/>
      <c r="M608" s="175"/>
      <c r="N608" s="163"/>
      <c r="O608" s="163"/>
      <c r="P608" s="163"/>
      <c r="Q608" s="163"/>
      <c r="R608" s="163"/>
      <c r="S608" s="163"/>
      <c r="T608" s="164"/>
      <c r="U608" s="163"/>
      <c r="V608" s="153"/>
      <c r="W608" s="153"/>
      <c r="X608" s="153"/>
      <c r="Y608" s="153"/>
      <c r="Z608" s="153"/>
      <c r="AA608" s="153"/>
      <c r="AB608" s="153"/>
      <c r="AC608" s="153"/>
      <c r="AD608" s="153"/>
      <c r="AE608" s="153" t="s">
        <v>144</v>
      </c>
      <c r="AF608" s="153">
        <v>0</v>
      </c>
      <c r="AG608" s="153"/>
      <c r="AH608" s="153"/>
      <c r="AI608" s="153"/>
      <c r="AJ608" s="153"/>
      <c r="AK608" s="153"/>
      <c r="AL608" s="153"/>
      <c r="AM608" s="153"/>
      <c r="AN608" s="153"/>
      <c r="AO608" s="153"/>
      <c r="AP608" s="153"/>
      <c r="AQ608" s="153"/>
      <c r="AR608" s="153"/>
      <c r="AS608" s="153"/>
      <c r="AT608" s="153"/>
      <c r="AU608" s="153"/>
      <c r="AV608" s="153"/>
      <c r="AW608" s="153"/>
      <c r="AX608" s="153"/>
      <c r="AY608" s="153"/>
      <c r="AZ608" s="153"/>
      <c r="BA608" s="153"/>
      <c r="BB608" s="153"/>
      <c r="BC608" s="153"/>
      <c r="BD608" s="153"/>
      <c r="BE608" s="153"/>
      <c r="BF608" s="153"/>
      <c r="BG608" s="153"/>
      <c r="BH608" s="153"/>
    </row>
    <row r="609" spans="1:60" outlineLevel="1" x14ac:dyDescent="0.2">
      <c r="A609" s="154"/>
      <c r="B609" s="160"/>
      <c r="C609" s="198" t="s">
        <v>412</v>
      </c>
      <c r="D609" s="165"/>
      <c r="E609" s="171"/>
      <c r="F609" s="175"/>
      <c r="G609" s="175"/>
      <c r="H609" s="175"/>
      <c r="I609" s="175"/>
      <c r="J609" s="175"/>
      <c r="K609" s="175"/>
      <c r="L609" s="175"/>
      <c r="M609" s="175"/>
      <c r="N609" s="163"/>
      <c r="O609" s="163"/>
      <c r="P609" s="163"/>
      <c r="Q609" s="163"/>
      <c r="R609" s="163"/>
      <c r="S609" s="163"/>
      <c r="T609" s="164"/>
      <c r="U609" s="163"/>
      <c r="V609" s="153"/>
      <c r="W609" s="153"/>
      <c r="X609" s="153"/>
      <c r="Y609" s="153"/>
      <c r="Z609" s="153"/>
      <c r="AA609" s="153"/>
      <c r="AB609" s="153"/>
      <c r="AC609" s="153"/>
      <c r="AD609" s="153"/>
      <c r="AE609" s="153" t="s">
        <v>144</v>
      </c>
      <c r="AF609" s="153">
        <v>0</v>
      </c>
      <c r="AG609" s="153"/>
      <c r="AH609" s="153"/>
      <c r="AI609" s="153"/>
      <c r="AJ609" s="153"/>
      <c r="AK609" s="153"/>
      <c r="AL609" s="153"/>
      <c r="AM609" s="153"/>
      <c r="AN609" s="153"/>
      <c r="AO609" s="153"/>
      <c r="AP609" s="153"/>
      <c r="AQ609" s="153"/>
      <c r="AR609" s="153"/>
      <c r="AS609" s="153"/>
      <c r="AT609" s="153"/>
      <c r="AU609" s="153"/>
      <c r="AV609" s="153"/>
      <c r="AW609" s="153"/>
      <c r="AX609" s="153"/>
      <c r="AY609" s="153"/>
      <c r="AZ609" s="153"/>
      <c r="BA609" s="153"/>
      <c r="BB609" s="153"/>
      <c r="BC609" s="153"/>
      <c r="BD609" s="153"/>
      <c r="BE609" s="153"/>
      <c r="BF609" s="153"/>
      <c r="BG609" s="153"/>
      <c r="BH609" s="153"/>
    </row>
    <row r="610" spans="1:60" outlineLevel="1" x14ac:dyDescent="0.2">
      <c r="A610" s="154"/>
      <c r="B610" s="160"/>
      <c r="C610" s="198" t="s">
        <v>677</v>
      </c>
      <c r="D610" s="165"/>
      <c r="E610" s="171">
        <v>20.56</v>
      </c>
      <c r="F610" s="175"/>
      <c r="G610" s="175"/>
      <c r="H610" s="175"/>
      <c r="I610" s="175"/>
      <c r="J610" s="175"/>
      <c r="K610" s="175"/>
      <c r="L610" s="175"/>
      <c r="M610" s="175"/>
      <c r="N610" s="163"/>
      <c r="O610" s="163"/>
      <c r="P610" s="163"/>
      <c r="Q610" s="163"/>
      <c r="R610" s="163"/>
      <c r="S610" s="163"/>
      <c r="T610" s="164"/>
      <c r="U610" s="163"/>
      <c r="V610" s="153"/>
      <c r="W610" s="153"/>
      <c r="X610" s="153"/>
      <c r="Y610" s="153"/>
      <c r="Z610" s="153"/>
      <c r="AA610" s="153"/>
      <c r="AB610" s="153"/>
      <c r="AC610" s="153"/>
      <c r="AD610" s="153"/>
      <c r="AE610" s="153" t="s">
        <v>144</v>
      </c>
      <c r="AF610" s="153">
        <v>0</v>
      </c>
      <c r="AG610" s="153"/>
      <c r="AH610" s="153"/>
      <c r="AI610" s="153"/>
      <c r="AJ610" s="153"/>
      <c r="AK610" s="153"/>
      <c r="AL610" s="153"/>
      <c r="AM610" s="153"/>
      <c r="AN610" s="153"/>
      <c r="AO610" s="153"/>
      <c r="AP610" s="153"/>
      <c r="AQ610" s="153"/>
      <c r="AR610" s="153"/>
      <c r="AS610" s="153"/>
      <c r="AT610" s="153"/>
      <c r="AU610" s="153"/>
      <c r="AV610" s="153"/>
      <c r="AW610" s="153"/>
      <c r="AX610" s="153"/>
      <c r="AY610" s="153"/>
      <c r="AZ610" s="153"/>
      <c r="BA610" s="153"/>
      <c r="BB610" s="153"/>
      <c r="BC610" s="153"/>
      <c r="BD610" s="153"/>
      <c r="BE610" s="153"/>
      <c r="BF610" s="153"/>
      <c r="BG610" s="153"/>
      <c r="BH610" s="153"/>
    </row>
    <row r="611" spans="1:60" outlineLevel="1" x14ac:dyDescent="0.2">
      <c r="A611" s="154"/>
      <c r="B611" s="160"/>
      <c r="C611" s="200" t="s">
        <v>257</v>
      </c>
      <c r="D611" s="169"/>
      <c r="E611" s="173">
        <v>20.56</v>
      </c>
      <c r="F611" s="175"/>
      <c r="G611" s="175"/>
      <c r="H611" s="175"/>
      <c r="I611" s="175"/>
      <c r="J611" s="175"/>
      <c r="K611" s="175"/>
      <c r="L611" s="175"/>
      <c r="M611" s="175"/>
      <c r="N611" s="163"/>
      <c r="O611" s="163"/>
      <c r="P611" s="163"/>
      <c r="Q611" s="163"/>
      <c r="R611" s="163"/>
      <c r="S611" s="163"/>
      <c r="T611" s="164"/>
      <c r="U611" s="163"/>
      <c r="V611" s="153"/>
      <c r="W611" s="153"/>
      <c r="X611" s="153"/>
      <c r="Y611" s="153"/>
      <c r="Z611" s="153"/>
      <c r="AA611" s="153"/>
      <c r="AB611" s="153"/>
      <c r="AC611" s="153"/>
      <c r="AD611" s="153"/>
      <c r="AE611" s="153" t="s">
        <v>144</v>
      </c>
      <c r="AF611" s="153">
        <v>1</v>
      </c>
      <c r="AG611" s="153"/>
      <c r="AH611" s="153"/>
      <c r="AI611" s="153"/>
      <c r="AJ611" s="153"/>
      <c r="AK611" s="153"/>
      <c r="AL611" s="153"/>
      <c r="AM611" s="153"/>
      <c r="AN611" s="153"/>
      <c r="AO611" s="153"/>
      <c r="AP611" s="153"/>
      <c r="AQ611" s="153"/>
      <c r="AR611" s="153"/>
      <c r="AS611" s="153"/>
      <c r="AT611" s="153"/>
      <c r="AU611" s="153"/>
      <c r="AV611" s="153"/>
      <c r="AW611" s="153"/>
      <c r="AX611" s="153"/>
      <c r="AY611" s="153"/>
      <c r="AZ611" s="153"/>
      <c r="BA611" s="153"/>
      <c r="BB611" s="153"/>
      <c r="BC611" s="153"/>
      <c r="BD611" s="153"/>
      <c r="BE611" s="153"/>
      <c r="BF611" s="153"/>
      <c r="BG611" s="153"/>
      <c r="BH611" s="153"/>
    </row>
    <row r="612" spans="1:60" outlineLevel="1" x14ac:dyDescent="0.2">
      <c r="A612" s="154"/>
      <c r="B612" s="160"/>
      <c r="C612" s="198" t="s">
        <v>258</v>
      </c>
      <c r="D612" s="165"/>
      <c r="E612" s="171"/>
      <c r="F612" s="175"/>
      <c r="G612" s="175"/>
      <c r="H612" s="175"/>
      <c r="I612" s="175"/>
      <c r="J612" s="175"/>
      <c r="K612" s="175"/>
      <c r="L612" s="175"/>
      <c r="M612" s="175"/>
      <c r="N612" s="163"/>
      <c r="O612" s="163"/>
      <c r="P612" s="163"/>
      <c r="Q612" s="163"/>
      <c r="R612" s="163"/>
      <c r="S612" s="163"/>
      <c r="T612" s="164"/>
      <c r="U612" s="163"/>
      <c r="V612" s="153"/>
      <c r="W612" s="153"/>
      <c r="X612" s="153"/>
      <c r="Y612" s="153"/>
      <c r="Z612" s="153"/>
      <c r="AA612" s="153"/>
      <c r="AB612" s="153"/>
      <c r="AC612" s="153"/>
      <c r="AD612" s="153"/>
      <c r="AE612" s="153" t="s">
        <v>144</v>
      </c>
      <c r="AF612" s="153">
        <v>0</v>
      </c>
      <c r="AG612" s="153"/>
      <c r="AH612" s="153"/>
      <c r="AI612" s="153"/>
      <c r="AJ612" s="153"/>
      <c r="AK612" s="153"/>
      <c r="AL612" s="153"/>
      <c r="AM612" s="153"/>
      <c r="AN612" s="153"/>
      <c r="AO612" s="153"/>
      <c r="AP612" s="153"/>
      <c r="AQ612" s="153"/>
      <c r="AR612" s="153"/>
      <c r="AS612" s="153"/>
      <c r="AT612" s="153"/>
      <c r="AU612" s="153"/>
      <c r="AV612" s="153"/>
      <c r="AW612" s="153"/>
      <c r="AX612" s="153"/>
      <c r="AY612" s="153"/>
      <c r="AZ612" s="153"/>
      <c r="BA612" s="153"/>
      <c r="BB612" s="153"/>
      <c r="BC612" s="153"/>
      <c r="BD612" s="153"/>
      <c r="BE612" s="153"/>
      <c r="BF612" s="153"/>
      <c r="BG612" s="153"/>
      <c r="BH612" s="153"/>
    </row>
    <row r="613" spans="1:60" outlineLevel="1" x14ac:dyDescent="0.2">
      <c r="A613" s="154"/>
      <c r="B613" s="160"/>
      <c r="C613" s="198" t="s">
        <v>678</v>
      </c>
      <c r="D613" s="165"/>
      <c r="E613" s="171">
        <v>13.58</v>
      </c>
      <c r="F613" s="175"/>
      <c r="G613" s="175"/>
      <c r="H613" s="175"/>
      <c r="I613" s="175"/>
      <c r="J613" s="175"/>
      <c r="K613" s="175"/>
      <c r="L613" s="175"/>
      <c r="M613" s="175"/>
      <c r="N613" s="163"/>
      <c r="O613" s="163"/>
      <c r="P613" s="163"/>
      <c r="Q613" s="163"/>
      <c r="R613" s="163"/>
      <c r="S613" s="163"/>
      <c r="T613" s="164"/>
      <c r="U613" s="163"/>
      <c r="V613" s="153"/>
      <c r="W613" s="153"/>
      <c r="X613" s="153"/>
      <c r="Y613" s="153"/>
      <c r="Z613" s="153"/>
      <c r="AA613" s="153"/>
      <c r="AB613" s="153"/>
      <c r="AC613" s="153"/>
      <c r="AD613" s="153"/>
      <c r="AE613" s="153" t="s">
        <v>144</v>
      </c>
      <c r="AF613" s="153">
        <v>0</v>
      </c>
      <c r="AG613" s="153"/>
      <c r="AH613" s="153"/>
      <c r="AI613" s="153"/>
      <c r="AJ613" s="153"/>
      <c r="AK613" s="153"/>
      <c r="AL613" s="153"/>
      <c r="AM613" s="153"/>
      <c r="AN613" s="153"/>
      <c r="AO613" s="153"/>
      <c r="AP613" s="153"/>
      <c r="AQ613" s="153"/>
      <c r="AR613" s="153"/>
      <c r="AS613" s="153"/>
      <c r="AT613" s="153"/>
      <c r="AU613" s="153"/>
      <c r="AV613" s="153"/>
      <c r="AW613" s="153"/>
      <c r="AX613" s="153"/>
      <c r="AY613" s="153"/>
      <c r="AZ613" s="153"/>
      <c r="BA613" s="153"/>
      <c r="BB613" s="153"/>
      <c r="BC613" s="153"/>
      <c r="BD613" s="153"/>
      <c r="BE613" s="153"/>
      <c r="BF613" s="153"/>
      <c r="BG613" s="153"/>
      <c r="BH613" s="153"/>
    </row>
    <row r="614" spans="1:60" outlineLevel="1" x14ac:dyDescent="0.2">
      <c r="A614" s="154"/>
      <c r="B614" s="160"/>
      <c r="C614" s="200" t="s">
        <v>257</v>
      </c>
      <c r="D614" s="169"/>
      <c r="E614" s="173">
        <v>13.58</v>
      </c>
      <c r="F614" s="175"/>
      <c r="G614" s="175"/>
      <c r="H614" s="175"/>
      <c r="I614" s="175"/>
      <c r="J614" s="175"/>
      <c r="K614" s="175"/>
      <c r="L614" s="175"/>
      <c r="M614" s="175"/>
      <c r="N614" s="163"/>
      <c r="O614" s="163"/>
      <c r="P614" s="163"/>
      <c r="Q614" s="163"/>
      <c r="R614" s="163"/>
      <c r="S614" s="163"/>
      <c r="T614" s="164"/>
      <c r="U614" s="163"/>
      <c r="V614" s="153"/>
      <c r="W614" s="153"/>
      <c r="X614" s="153"/>
      <c r="Y614" s="153"/>
      <c r="Z614" s="153"/>
      <c r="AA614" s="153"/>
      <c r="AB614" s="153"/>
      <c r="AC614" s="153"/>
      <c r="AD614" s="153"/>
      <c r="AE614" s="153" t="s">
        <v>144</v>
      </c>
      <c r="AF614" s="153">
        <v>1</v>
      </c>
      <c r="AG614" s="153"/>
      <c r="AH614" s="153"/>
      <c r="AI614" s="153"/>
      <c r="AJ614" s="153"/>
      <c r="AK614" s="153"/>
      <c r="AL614" s="153"/>
      <c r="AM614" s="153"/>
      <c r="AN614" s="153"/>
      <c r="AO614" s="153"/>
      <c r="AP614" s="153"/>
      <c r="AQ614" s="153"/>
      <c r="AR614" s="153"/>
      <c r="AS614" s="153"/>
      <c r="AT614" s="153"/>
      <c r="AU614" s="153"/>
      <c r="AV614" s="153"/>
      <c r="AW614" s="153"/>
      <c r="AX614" s="153"/>
      <c r="AY614" s="153"/>
      <c r="AZ614" s="153"/>
      <c r="BA614" s="153"/>
      <c r="BB614" s="153"/>
      <c r="BC614" s="153"/>
      <c r="BD614" s="153"/>
      <c r="BE614" s="153"/>
      <c r="BF614" s="153"/>
      <c r="BG614" s="153"/>
      <c r="BH614" s="153"/>
    </row>
    <row r="615" spans="1:60" x14ac:dyDescent="0.2">
      <c r="A615" s="155" t="s">
        <v>139</v>
      </c>
      <c r="B615" s="161" t="s">
        <v>104</v>
      </c>
      <c r="C615" s="199" t="s">
        <v>105</v>
      </c>
      <c r="D615" s="166"/>
      <c r="E615" s="172"/>
      <c r="F615" s="176"/>
      <c r="G615" s="176">
        <f>SUMIF(AE616:AE636,"&lt;&gt;NOR",G616:G636)</f>
        <v>0</v>
      </c>
      <c r="H615" s="176"/>
      <c r="I615" s="176">
        <f>SUM(I616:I636)</f>
        <v>0</v>
      </c>
      <c r="J615" s="176"/>
      <c r="K615" s="176">
        <f>SUM(K616:K636)</f>
        <v>0</v>
      </c>
      <c r="L615" s="176"/>
      <c r="M615" s="176">
        <f>SUM(M616:M636)</f>
        <v>0</v>
      </c>
      <c r="N615" s="167"/>
      <c r="O615" s="167">
        <f>SUM(O616:O636)</f>
        <v>0.60202</v>
      </c>
      <c r="P615" s="167"/>
      <c r="Q615" s="167">
        <f>SUM(Q616:Q636)</f>
        <v>0</v>
      </c>
      <c r="R615" s="167"/>
      <c r="S615" s="167"/>
      <c r="T615" s="168"/>
      <c r="U615" s="167">
        <f>SUM(U616:U636)</f>
        <v>139.52999999999997</v>
      </c>
      <c r="AE615" t="s">
        <v>140</v>
      </c>
    </row>
    <row r="616" spans="1:60" outlineLevel="1" x14ac:dyDescent="0.2">
      <c r="A616" s="154">
        <v>138</v>
      </c>
      <c r="B616" s="160" t="s">
        <v>679</v>
      </c>
      <c r="C616" s="197" t="s">
        <v>680</v>
      </c>
      <c r="D616" s="162" t="s">
        <v>212</v>
      </c>
      <c r="E616" s="170">
        <v>118.401</v>
      </c>
      <c r="F616" s="174"/>
      <c r="G616" s="175">
        <f>ROUND(E616*F616,2)</f>
        <v>0</v>
      </c>
      <c r="H616" s="174"/>
      <c r="I616" s="175">
        <f>ROUND(E616*H616,2)</f>
        <v>0</v>
      </c>
      <c r="J616" s="174"/>
      <c r="K616" s="175">
        <f>ROUND(E616*J616,2)</f>
        <v>0</v>
      </c>
      <c r="L616" s="175">
        <v>21</v>
      </c>
      <c r="M616" s="175">
        <f>G616*(1+L616/100)</f>
        <v>0</v>
      </c>
      <c r="N616" s="163">
        <v>2.1000000000000001E-4</v>
      </c>
      <c r="O616" s="163">
        <f>ROUND(E616*N616,5)</f>
        <v>2.486E-2</v>
      </c>
      <c r="P616" s="163">
        <v>0</v>
      </c>
      <c r="Q616" s="163">
        <f>ROUND(E616*P616,5)</f>
        <v>0</v>
      </c>
      <c r="R616" s="163"/>
      <c r="S616" s="163"/>
      <c r="T616" s="164">
        <v>0.05</v>
      </c>
      <c r="U616" s="163">
        <f>ROUND(E616*T616,2)</f>
        <v>5.92</v>
      </c>
      <c r="V616" s="153"/>
      <c r="W616" s="153"/>
      <c r="X616" s="153"/>
      <c r="Y616" s="153"/>
      <c r="Z616" s="153"/>
      <c r="AA616" s="153"/>
      <c r="AB616" s="153"/>
      <c r="AC616" s="153"/>
      <c r="AD616" s="153"/>
      <c r="AE616" s="153" t="s">
        <v>142</v>
      </c>
      <c r="AF616" s="153"/>
      <c r="AG616" s="153"/>
      <c r="AH616" s="153"/>
      <c r="AI616" s="153"/>
      <c r="AJ616" s="153"/>
      <c r="AK616" s="153"/>
      <c r="AL616" s="153"/>
      <c r="AM616" s="153"/>
      <c r="AN616" s="153"/>
      <c r="AO616" s="153"/>
      <c r="AP616" s="153"/>
      <c r="AQ616" s="153"/>
      <c r="AR616" s="153"/>
      <c r="AS616" s="153"/>
      <c r="AT616" s="153"/>
      <c r="AU616" s="153"/>
      <c r="AV616" s="153"/>
      <c r="AW616" s="153"/>
      <c r="AX616" s="153"/>
      <c r="AY616" s="153"/>
      <c r="AZ616" s="153"/>
      <c r="BA616" s="153"/>
      <c r="BB616" s="153"/>
      <c r="BC616" s="153"/>
      <c r="BD616" s="153"/>
      <c r="BE616" s="153"/>
      <c r="BF616" s="153"/>
      <c r="BG616" s="153"/>
      <c r="BH616" s="153"/>
    </row>
    <row r="617" spans="1:60" outlineLevel="1" x14ac:dyDescent="0.2">
      <c r="A617" s="154"/>
      <c r="B617" s="160"/>
      <c r="C617" s="198" t="s">
        <v>252</v>
      </c>
      <c r="D617" s="165"/>
      <c r="E617" s="171"/>
      <c r="F617" s="175"/>
      <c r="G617" s="175"/>
      <c r="H617" s="175"/>
      <c r="I617" s="175"/>
      <c r="J617" s="175"/>
      <c r="K617" s="175"/>
      <c r="L617" s="175"/>
      <c r="M617" s="175"/>
      <c r="N617" s="163"/>
      <c r="O617" s="163"/>
      <c r="P617" s="163"/>
      <c r="Q617" s="163"/>
      <c r="R617" s="163"/>
      <c r="S617" s="163"/>
      <c r="T617" s="164"/>
      <c r="U617" s="163"/>
      <c r="V617" s="153"/>
      <c r="W617" s="153"/>
      <c r="X617" s="153"/>
      <c r="Y617" s="153"/>
      <c r="Z617" s="153"/>
      <c r="AA617" s="153"/>
      <c r="AB617" s="153"/>
      <c r="AC617" s="153"/>
      <c r="AD617" s="153"/>
      <c r="AE617" s="153" t="s">
        <v>144</v>
      </c>
      <c r="AF617" s="153">
        <v>0</v>
      </c>
      <c r="AG617" s="153"/>
      <c r="AH617" s="153"/>
      <c r="AI617" s="153"/>
      <c r="AJ617" s="153"/>
      <c r="AK617" s="153"/>
      <c r="AL617" s="153"/>
      <c r="AM617" s="153"/>
      <c r="AN617" s="153"/>
      <c r="AO617" s="153"/>
      <c r="AP617" s="153"/>
      <c r="AQ617" s="153"/>
      <c r="AR617" s="153"/>
      <c r="AS617" s="153"/>
      <c r="AT617" s="153"/>
      <c r="AU617" s="153"/>
      <c r="AV617" s="153"/>
      <c r="AW617" s="153"/>
      <c r="AX617" s="153"/>
      <c r="AY617" s="153"/>
      <c r="AZ617" s="153"/>
      <c r="BA617" s="153"/>
      <c r="BB617" s="153"/>
      <c r="BC617" s="153"/>
      <c r="BD617" s="153"/>
      <c r="BE617" s="153"/>
      <c r="BF617" s="153"/>
      <c r="BG617" s="153"/>
      <c r="BH617" s="153"/>
    </row>
    <row r="618" spans="1:60" outlineLevel="1" x14ac:dyDescent="0.2">
      <c r="A618" s="154"/>
      <c r="B618" s="160"/>
      <c r="C618" s="198" t="s">
        <v>681</v>
      </c>
      <c r="D618" s="165"/>
      <c r="E618" s="171">
        <v>15.68</v>
      </c>
      <c r="F618" s="175"/>
      <c r="G618" s="175"/>
      <c r="H618" s="175"/>
      <c r="I618" s="175"/>
      <c r="J618" s="175"/>
      <c r="K618" s="175"/>
      <c r="L618" s="175"/>
      <c r="M618" s="175"/>
      <c r="N618" s="163"/>
      <c r="O618" s="163"/>
      <c r="P618" s="163"/>
      <c r="Q618" s="163"/>
      <c r="R618" s="163"/>
      <c r="S618" s="163"/>
      <c r="T618" s="164"/>
      <c r="U618" s="163"/>
      <c r="V618" s="153"/>
      <c r="W618" s="153"/>
      <c r="X618" s="153"/>
      <c r="Y618" s="153"/>
      <c r="Z618" s="153"/>
      <c r="AA618" s="153"/>
      <c r="AB618" s="153"/>
      <c r="AC618" s="153"/>
      <c r="AD618" s="153"/>
      <c r="AE618" s="153" t="s">
        <v>144</v>
      </c>
      <c r="AF618" s="153">
        <v>0</v>
      </c>
      <c r="AG618" s="153"/>
      <c r="AH618" s="153"/>
      <c r="AI618" s="153"/>
      <c r="AJ618" s="153"/>
      <c r="AK618" s="153"/>
      <c r="AL618" s="153"/>
      <c r="AM618" s="153"/>
      <c r="AN618" s="153"/>
      <c r="AO618" s="153"/>
      <c r="AP618" s="153"/>
      <c r="AQ618" s="153"/>
      <c r="AR618" s="153"/>
      <c r="AS618" s="153"/>
      <c r="AT618" s="153"/>
      <c r="AU618" s="153"/>
      <c r="AV618" s="153"/>
      <c r="AW618" s="153"/>
      <c r="AX618" s="153"/>
      <c r="AY618" s="153"/>
      <c r="AZ618" s="153"/>
      <c r="BA618" s="153"/>
      <c r="BB618" s="153"/>
      <c r="BC618" s="153"/>
      <c r="BD618" s="153"/>
      <c r="BE618" s="153"/>
      <c r="BF618" s="153"/>
      <c r="BG618" s="153"/>
      <c r="BH618" s="153"/>
    </row>
    <row r="619" spans="1:60" outlineLevel="1" x14ac:dyDescent="0.2">
      <c r="A619" s="154"/>
      <c r="B619" s="160"/>
      <c r="C619" s="198" t="s">
        <v>682</v>
      </c>
      <c r="D619" s="165"/>
      <c r="E619" s="171">
        <v>19.655999999999999</v>
      </c>
      <c r="F619" s="175"/>
      <c r="G619" s="175"/>
      <c r="H619" s="175"/>
      <c r="I619" s="175"/>
      <c r="J619" s="175"/>
      <c r="K619" s="175"/>
      <c r="L619" s="175"/>
      <c r="M619" s="175"/>
      <c r="N619" s="163"/>
      <c r="O619" s="163"/>
      <c r="P619" s="163"/>
      <c r="Q619" s="163"/>
      <c r="R619" s="163"/>
      <c r="S619" s="163"/>
      <c r="T619" s="164"/>
      <c r="U619" s="163"/>
      <c r="V619" s="153"/>
      <c r="W619" s="153"/>
      <c r="X619" s="153"/>
      <c r="Y619" s="153"/>
      <c r="Z619" s="153"/>
      <c r="AA619" s="153"/>
      <c r="AB619" s="153"/>
      <c r="AC619" s="153"/>
      <c r="AD619" s="153"/>
      <c r="AE619" s="153" t="s">
        <v>144</v>
      </c>
      <c r="AF619" s="153">
        <v>0</v>
      </c>
      <c r="AG619" s="153"/>
      <c r="AH619" s="153"/>
      <c r="AI619" s="153"/>
      <c r="AJ619" s="153"/>
      <c r="AK619" s="153"/>
      <c r="AL619" s="153"/>
      <c r="AM619" s="153"/>
      <c r="AN619" s="153"/>
      <c r="AO619" s="153"/>
      <c r="AP619" s="153"/>
      <c r="AQ619" s="153"/>
      <c r="AR619" s="153"/>
      <c r="AS619" s="153"/>
      <c r="AT619" s="153"/>
      <c r="AU619" s="153"/>
      <c r="AV619" s="153"/>
      <c r="AW619" s="153"/>
      <c r="AX619" s="153"/>
      <c r="AY619" s="153"/>
      <c r="AZ619" s="153"/>
      <c r="BA619" s="153"/>
      <c r="BB619" s="153"/>
      <c r="BC619" s="153"/>
      <c r="BD619" s="153"/>
      <c r="BE619" s="153"/>
      <c r="BF619" s="153"/>
      <c r="BG619" s="153"/>
      <c r="BH619" s="153"/>
    </row>
    <row r="620" spans="1:60" outlineLevel="1" x14ac:dyDescent="0.2">
      <c r="A620" s="154"/>
      <c r="B620" s="160"/>
      <c r="C620" s="198" t="s">
        <v>683</v>
      </c>
      <c r="D620" s="165"/>
      <c r="E620" s="171">
        <v>17.704999999999998</v>
      </c>
      <c r="F620" s="175"/>
      <c r="G620" s="175"/>
      <c r="H620" s="175"/>
      <c r="I620" s="175"/>
      <c r="J620" s="175"/>
      <c r="K620" s="175"/>
      <c r="L620" s="175"/>
      <c r="M620" s="175"/>
      <c r="N620" s="163"/>
      <c r="O620" s="163"/>
      <c r="P620" s="163"/>
      <c r="Q620" s="163"/>
      <c r="R620" s="163"/>
      <c r="S620" s="163"/>
      <c r="T620" s="164"/>
      <c r="U620" s="163"/>
      <c r="V620" s="153"/>
      <c r="W620" s="153"/>
      <c r="X620" s="153"/>
      <c r="Y620" s="153"/>
      <c r="Z620" s="153"/>
      <c r="AA620" s="153"/>
      <c r="AB620" s="153"/>
      <c r="AC620" s="153"/>
      <c r="AD620" s="153"/>
      <c r="AE620" s="153" t="s">
        <v>144</v>
      </c>
      <c r="AF620" s="153">
        <v>0</v>
      </c>
      <c r="AG620" s="153"/>
      <c r="AH620" s="153"/>
      <c r="AI620" s="153"/>
      <c r="AJ620" s="153"/>
      <c r="AK620" s="153"/>
      <c r="AL620" s="153"/>
      <c r="AM620" s="153"/>
      <c r="AN620" s="153"/>
      <c r="AO620" s="153"/>
      <c r="AP620" s="153"/>
      <c r="AQ620" s="153"/>
      <c r="AR620" s="153"/>
      <c r="AS620" s="153"/>
      <c r="AT620" s="153"/>
      <c r="AU620" s="153"/>
      <c r="AV620" s="153"/>
      <c r="AW620" s="153"/>
      <c r="AX620" s="153"/>
      <c r="AY620" s="153"/>
      <c r="AZ620" s="153"/>
      <c r="BA620" s="153"/>
      <c r="BB620" s="153"/>
      <c r="BC620" s="153"/>
      <c r="BD620" s="153"/>
      <c r="BE620" s="153"/>
      <c r="BF620" s="153"/>
      <c r="BG620" s="153"/>
      <c r="BH620" s="153"/>
    </row>
    <row r="621" spans="1:60" outlineLevel="1" x14ac:dyDescent="0.2">
      <c r="A621" s="154"/>
      <c r="B621" s="160"/>
      <c r="C621" s="200" t="s">
        <v>257</v>
      </c>
      <c r="D621" s="169"/>
      <c r="E621" s="173">
        <v>53.040999999999997</v>
      </c>
      <c r="F621" s="175"/>
      <c r="G621" s="175"/>
      <c r="H621" s="175"/>
      <c r="I621" s="175"/>
      <c r="J621" s="175"/>
      <c r="K621" s="175"/>
      <c r="L621" s="175"/>
      <c r="M621" s="175"/>
      <c r="N621" s="163"/>
      <c r="O621" s="163"/>
      <c r="P621" s="163"/>
      <c r="Q621" s="163"/>
      <c r="R621" s="163"/>
      <c r="S621" s="163"/>
      <c r="T621" s="164"/>
      <c r="U621" s="163"/>
      <c r="V621" s="153"/>
      <c r="W621" s="153"/>
      <c r="X621" s="153"/>
      <c r="Y621" s="153"/>
      <c r="Z621" s="153"/>
      <c r="AA621" s="153"/>
      <c r="AB621" s="153"/>
      <c r="AC621" s="153"/>
      <c r="AD621" s="153"/>
      <c r="AE621" s="153" t="s">
        <v>144</v>
      </c>
      <c r="AF621" s="153">
        <v>1</v>
      </c>
      <c r="AG621" s="153"/>
      <c r="AH621" s="153"/>
      <c r="AI621" s="153"/>
      <c r="AJ621" s="153"/>
      <c r="AK621" s="153"/>
      <c r="AL621" s="153"/>
      <c r="AM621" s="153"/>
      <c r="AN621" s="153"/>
      <c r="AO621" s="153"/>
      <c r="AP621" s="153"/>
      <c r="AQ621" s="153"/>
      <c r="AR621" s="153"/>
      <c r="AS621" s="153"/>
      <c r="AT621" s="153"/>
      <c r="AU621" s="153"/>
      <c r="AV621" s="153"/>
      <c r="AW621" s="153"/>
      <c r="AX621" s="153"/>
      <c r="AY621" s="153"/>
      <c r="AZ621" s="153"/>
      <c r="BA621" s="153"/>
      <c r="BB621" s="153"/>
      <c r="BC621" s="153"/>
      <c r="BD621" s="153"/>
      <c r="BE621" s="153"/>
      <c r="BF621" s="153"/>
      <c r="BG621" s="153"/>
      <c r="BH621" s="153"/>
    </row>
    <row r="622" spans="1:60" outlineLevel="1" x14ac:dyDescent="0.2">
      <c r="A622" s="154"/>
      <c r="B622" s="160"/>
      <c r="C622" s="198" t="s">
        <v>258</v>
      </c>
      <c r="D622" s="165"/>
      <c r="E622" s="171"/>
      <c r="F622" s="175"/>
      <c r="G622" s="175"/>
      <c r="H622" s="175"/>
      <c r="I622" s="175"/>
      <c r="J622" s="175"/>
      <c r="K622" s="175"/>
      <c r="L622" s="175"/>
      <c r="M622" s="175"/>
      <c r="N622" s="163"/>
      <c r="O622" s="163"/>
      <c r="P622" s="163"/>
      <c r="Q622" s="163"/>
      <c r="R622" s="163"/>
      <c r="S622" s="163"/>
      <c r="T622" s="164"/>
      <c r="U622" s="163"/>
      <c r="V622" s="153"/>
      <c r="W622" s="153"/>
      <c r="X622" s="153"/>
      <c r="Y622" s="153"/>
      <c r="Z622" s="153"/>
      <c r="AA622" s="153"/>
      <c r="AB622" s="153"/>
      <c r="AC622" s="153"/>
      <c r="AD622" s="153"/>
      <c r="AE622" s="153" t="s">
        <v>144</v>
      </c>
      <c r="AF622" s="153">
        <v>0</v>
      </c>
      <c r="AG622" s="153"/>
      <c r="AH622" s="153"/>
      <c r="AI622" s="153"/>
      <c r="AJ622" s="153"/>
      <c r="AK622" s="153"/>
      <c r="AL622" s="153"/>
      <c r="AM622" s="153"/>
      <c r="AN622" s="153"/>
      <c r="AO622" s="153"/>
      <c r="AP622" s="153"/>
      <c r="AQ622" s="153"/>
      <c r="AR622" s="153"/>
      <c r="AS622" s="153"/>
      <c r="AT622" s="153"/>
      <c r="AU622" s="153"/>
      <c r="AV622" s="153"/>
      <c r="AW622" s="153"/>
      <c r="AX622" s="153"/>
      <c r="AY622" s="153"/>
      <c r="AZ622" s="153"/>
      <c r="BA622" s="153"/>
      <c r="BB622" s="153"/>
      <c r="BC622" s="153"/>
      <c r="BD622" s="153"/>
      <c r="BE622" s="153"/>
      <c r="BF622" s="153"/>
      <c r="BG622" s="153"/>
      <c r="BH622" s="153"/>
    </row>
    <row r="623" spans="1:60" outlineLevel="1" x14ac:dyDescent="0.2">
      <c r="A623" s="154"/>
      <c r="B623" s="160"/>
      <c r="C623" s="198" t="s">
        <v>684</v>
      </c>
      <c r="D623" s="165"/>
      <c r="E623" s="171">
        <v>16.327999999999999</v>
      </c>
      <c r="F623" s="175"/>
      <c r="G623" s="175"/>
      <c r="H623" s="175"/>
      <c r="I623" s="175"/>
      <c r="J623" s="175"/>
      <c r="K623" s="175"/>
      <c r="L623" s="175"/>
      <c r="M623" s="175"/>
      <c r="N623" s="163"/>
      <c r="O623" s="163"/>
      <c r="P623" s="163"/>
      <c r="Q623" s="163"/>
      <c r="R623" s="163"/>
      <c r="S623" s="163"/>
      <c r="T623" s="164"/>
      <c r="U623" s="163"/>
      <c r="V623" s="153"/>
      <c r="W623" s="153"/>
      <c r="X623" s="153"/>
      <c r="Y623" s="153"/>
      <c r="Z623" s="153"/>
      <c r="AA623" s="153"/>
      <c r="AB623" s="153"/>
      <c r="AC623" s="153"/>
      <c r="AD623" s="153"/>
      <c r="AE623" s="153" t="s">
        <v>144</v>
      </c>
      <c r="AF623" s="153">
        <v>0</v>
      </c>
      <c r="AG623" s="153"/>
      <c r="AH623" s="153"/>
      <c r="AI623" s="153"/>
      <c r="AJ623" s="153"/>
      <c r="AK623" s="153"/>
      <c r="AL623" s="153"/>
      <c r="AM623" s="153"/>
      <c r="AN623" s="153"/>
      <c r="AO623" s="153"/>
      <c r="AP623" s="153"/>
      <c r="AQ623" s="153"/>
      <c r="AR623" s="153"/>
      <c r="AS623" s="153"/>
      <c r="AT623" s="153"/>
      <c r="AU623" s="153"/>
      <c r="AV623" s="153"/>
      <c r="AW623" s="153"/>
      <c r="AX623" s="153"/>
      <c r="AY623" s="153"/>
      <c r="AZ623" s="153"/>
      <c r="BA623" s="153"/>
      <c r="BB623" s="153"/>
      <c r="BC623" s="153"/>
      <c r="BD623" s="153"/>
      <c r="BE623" s="153"/>
      <c r="BF623" s="153"/>
      <c r="BG623" s="153"/>
      <c r="BH623" s="153"/>
    </row>
    <row r="624" spans="1:60" outlineLevel="1" x14ac:dyDescent="0.2">
      <c r="A624" s="154"/>
      <c r="B624" s="160"/>
      <c r="C624" s="198" t="s">
        <v>685</v>
      </c>
      <c r="D624" s="165"/>
      <c r="E624" s="171">
        <v>19.687999999999999</v>
      </c>
      <c r="F624" s="175"/>
      <c r="G624" s="175"/>
      <c r="H624" s="175"/>
      <c r="I624" s="175"/>
      <c r="J624" s="175"/>
      <c r="K624" s="175"/>
      <c r="L624" s="175"/>
      <c r="M624" s="175"/>
      <c r="N624" s="163"/>
      <c r="O624" s="163"/>
      <c r="P624" s="163"/>
      <c r="Q624" s="163"/>
      <c r="R624" s="163"/>
      <c r="S624" s="163"/>
      <c r="T624" s="164"/>
      <c r="U624" s="163"/>
      <c r="V624" s="153"/>
      <c r="W624" s="153"/>
      <c r="X624" s="153"/>
      <c r="Y624" s="153"/>
      <c r="Z624" s="153"/>
      <c r="AA624" s="153"/>
      <c r="AB624" s="153"/>
      <c r="AC624" s="153"/>
      <c r="AD624" s="153"/>
      <c r="AE624" s="153" t="s">
        <v>144</v>
      </c>
      <c r="AF624" s="153">
        <v>0</v>
      </c>
      <c r="AG624" s="153"/>
      <c r="AH624" s="153"/>
      <c r="AI624" s="153"/>
      <c r="AJ624" s="153"/>
      <c r="AK624" s="153"/>
      <c r="AL624" s="153"/>
      <c r="AM624" s="153"/>
      <c r="AN624" s="153"/>
      <c r="AO624" s="153"/>
      <c r="AP624" s="153"/>
      <c r="AQ624" s="153"/>
      <c r="AR624" s="153"/>
      <c r="AS624" s="153"/>
      <c r="AT624" s="153"/>
      <c r="AU624" s="153"/>
      <c r="AV624" s="153"/>
      <c r="AW624" s="153"/>
      <c r="AX624" s="153"/>
      <c r="AY624" s="153"/>
      <c r="AZ624" s="153"/>
      <c r="BA624" s="153"/>
      <c r="BB624" s="153"/>
      <c r="BC624" s="153"/>
      <c r="BD624" s="153"/>
      <c r="BE624" s="153"/>
      <c r="BF624" s="153"/>
      <c r="BG624" s="153"/>
      <c r="BH624" s="153"/>
    </row>
    <row r="625" spans="1:60" outlineLevel="1" x14ac:dyDescent="0.2">
      <c r="A625" s="154"/>
      <c r="B625" s="160"/>
      <c r="C625" s="198" t="s">
        <v>686</v>
      </c>
      <c r="D625" s="165"/>
      <c r="E625" s="171">
        <v>14.672000000000001</v>
      </c>
      <c r="F625" s="175"/>
      <c r="G625" s="175"/>
      <c r="H625" s="175"/>
      <c r="I625" s="175"/>
      <c r="J625" s="175"/>
      <c r="K625" s="175"/>
      <c r="L625" s="175"/>
      <c r="M625" s="175"/>
      <c r="N625" s="163"/>
      <c r="O625" s="163"/>
      <c r="P625" s="163"/>
      <c r="Q625" s="163"/>
      <c r="R625" s="163"/>
      <c r="S625" s="163"/>
      <c r="T625" s="164"/>
      <c r="U625" s="163"/>
      <c r="V625" s="153"/>
      <c r="W625" s="153"/>
      <c r="X625" s="153"/>
      <c r="Y625" s="153"/>
      <c r="Z625" s="153"/>
      <c r="AA625" s="153"/>
      <c r="AB625" s="153"/>
      <c r="AC625" s="153"/>
      <c r="AD625" s="153"/>
      <c r="AE625" s="153" t="s">
        <v>144</v>
      </c>
      <c r="AF625" s="153">
        <v>0</v>
      </c>
      <c r="AG625" s="153"/>
      <c r="AH625" s="153"/>
      <c r="AI625" s="153"/>
      <c r="AJ625" s="153"/>
      <c r="AK625" s="153"/>
      <c r="AL625" s="153"/>
      <c r="AM625" s="153"/>
      <c r="AN625" s="153"/>
      <c r="AO625" s="153"/>
      <c r="AP625" s="153"/>
      <c r="AQ625" s="153"/>
      <c r="AR625" s="153"/>
      <c r="AS625" s="153"/>
      <c r="AT625" s="153"/>
      <c r="AU625" s="153"/>
      <c r="AV625" s="153"/>
      <c r="AW625" s="153"/>
      <c r="AX625" s="153"/>
      <c r="AY625" s="153"/>
      <c r="AZ625" s="153"/>
      <c r="BA625" s="153"/>
      <c r="BB625" s="153"/>
      <c r="BC625" s="153"/>
      <c r="BD625" s="153"/>
      <c r="BE625" s="153"/>
      <c r="BF625" s="153"/>
      <c r="BG625" s="153"/>
      <c r="BH625" s="153"/>
    </row>
    <row r="626" spans="1:60" outlineLevel="1" x14ac:dyDescent="0.2">
      <c r="A626" s="154"/>
      <c r="B626" s="160"/>
      <c r="C626" s="198" t="s">
        <v>687</v>
      </c>
      <c r="D626" s="165"/>
      <c r="E626" s="171">
        <v>14.672000000000001</v>
      </c>
      <c r="F626" s="175"/>
      <c r="G626" s="175"/>
      <c r="H626" s="175"/>
      <c r="I626" s="175"/>
      <c r="J626" s="175"/>
      <c r="K626" s="175"/>
      <c r="L626" s="175"/>
      <c r="M626" s="175"/>
      <c r="N626" s="163"/>
      <c r="O626" s="163"/>
      <c r="P626" s="163"/>
      <c r="Q626" s="163"/>
      <c r="R626" s="163"/>
      <c r="S626" s="163"/>
      <c r="T626" s="164"/>
      <c r="U626" s="163"/>
      <c r="V626" s="153"/>
      <c r="W626" s="153"/>
      <c r="X626" s="153"/>
      <c r="Y626" s="153"/>
      <c r="Z626" s="153"/>
      <c r="AA626" s="153"/>
      <c r="AB626" s="153"/>
      <c r="AC626" s="153"/>
      <c r="AD626" s="153"/>
      <c r="AE626" s="153" t="s">
        <v>144</v>
      </c>
      <c r="AF626" s="153">
        <v>0</v>
      </c>
      <c r="AG626" s="153"/>
      <c r="AH626" s="153"/>
      <c r="AI626" s="153"/>
      <c r="AJ626" s="153"/>
      <c r="AK626" s="153"/>
      <c r="AL626" s="153"/>
      <c r="AM626" s="153"/>
      <c r="AN626" s="153"/>
      <c r="AO626" s="153"/>
      <c r="AP626" s="153"/>
      <c r="AQ626" s="153"/>
      <c r="AR626" s="153"/>
      <c r="AS626" s="153"/>
      <c r="AT626" s="153"/>
      <c r="AU626" s="153"/>
      <c r="AV626" s="153"/>
      <c r="AW626" s="153"/>
      <c r="AX626" s="153"/>
      <c r="AY626" s="153"/>
      <c r="AZ626" s="153"/>
      <c r="BA626" s="153"/>
      <c r="BB626" s="153"/>
      <c r="BC626" s="153"/>
      <c r="BD626" s="153"/>
      <c r="BE626" s="153"/>
      <c r="BF626" s="153"/>
      <c r="BG626" s="153"/>
      <c r="BH626" s="153"/>
    </row>
    <row r="627" spans="1:60" outlineLevel="1" x14ac:dyDescent="0.2">
      <c r="A627" s="154"/>
      <c r="B627" s="160"/>
      <c r="C627" s="200" t="s">
        <v>257</v>
      </c>
      <c r="D627" s="169"/>
      <c r="E627" s="173">
        <v>65.36</v>
      </c>
      <c r="F627" s="175"/>
      <c r="G627" s="175"/>
      <c r="H627" s="175"/>
      <c r="I627" s="175"/>
      <c r="J627" s="175"/>
      <c r="K627" s="175"/>
      <c r="L627" s="175"/>
      <c r="M627" s="175"/>
      <c r="N627" s="163"/>
      <c r="O627" s="163"/>
      <c r="P627" s="163"/>
      <c r="Q627" s="163"/>
      <c r="R627" s="163"/>
      <c r="S627" s="163"/>
      <c r="T627" s="164"/>
      <c r="U627" s="163"/>
      <c r="V627" s="153"/>
      <c r="W627" s="153"/>
      <c r="X627" s="153"/>
      <c r="Y627" s="153"/>
      <c r="Z627" s="153"/>
      <c r="AA627" s="153"/>
      <c r="AB627" s="153"/>
      <c r="AC627" s="153"/>
      <c r="AD627" s="153"/>
      <c r="AE627" s="153" t="s">
        <v>144</v>
      </c>
      <c r="AF627" s="153">
        <v>1</v>
      </c>
      <c r="AG627" s="153"/>
      <c r="AH627" s="153"/>
      <c r="AI627" s="153"/>
      <c r="AJ627" s="153"/>
      <c r="AK627" s="153"/>
      <c r="AL627" s="153"/>
      <c r="AM627" s="153"/>
      <c r="AN627" s="153"/>
      <c r="AO627" s="153"/>
      <c r="AP627" s="153"/>
      <c r="AQ627" s="153"/>
      <c r="AR627" s="153"/>
      <c r="AS627" s="153"/>
      <c r="AT627" s="153"/>
      <c r="AU627" s="153"/>
      <c r="AV627" s="153"/>
      <c r="AW627" s="153"/>
      <c r="AX627" s="153"/>
      <c r="AY627" s="153"/>
      <c r="AZ627" s="153"/>
      <c r="BA627" s="153"/>
      <c r="BB627" s="153"/>
      <c r="BC627" s="153"/>
      <c r="BD627" s="153"/>
      <c r="BE627" s="153"/>
      <c r="BF627" s="153"/>
      <c r="BG627" s="153"/>
      <c r="BH627" s="153"/>
    </row>
    <row r="628" spans="1:60" ht="22.5" outlineLevel="1" x14ac:dyDescent="0.2">
      <c r="A628" s="154">
        <v>139</v>
      </c>
      <c r="B628" s="160" t="s">
        <v>688</v>
      </c>
      <c r="C628" s="197" t="s">
        <v>689</v>
      </c>
      <c r="D628" s="162" t="s">
        <v>212</v>
      </c>
      <c r="E628" s="170">
        <v>118.401</v>
      </c>
      <c r="F628" s="174"/>
      <c r="G628" s="175">
        <f>ROUND(E628*F628,2)</f>
        <v>0</v>
      </c>
      <c r="H628" s="174"/>
      <c r="I628" s="175">
        <f>ROUND(E628*H628,2)</f>
        <v>0</v>
      </c>
      <c r="J628" s="174"/>
      <c r="K628" s="175">
        <f>ROUND(E628*J628,2)</f>
        <v>0</v>
      </c>
      <c r="L628" s="175">
        <v>21</v>
      </c>
      <c r="M628" s="175">
        <f>G628*(1+L628/100)</f>
        <v>0</v>
      </c>
      <c r="N628" s="163">
        <v>4.8700000000000002E-3</v>
      </c>
      <c r="O628" s="163">
        <f>ROUND(E628*N628,5)</f>
        <v>0.57660999999999996</v>
      </c>
      <c r="P628" s="163">
        <v>0</v>
      </c>
      <c r="Q628" s="163">
        <f>ROUND(E628*P628,5)</f>
        <v>0</v>
      </c>
      <c r="R628" s="163"/>
      <c r="S628" s="163"/>
      <c r="T628" s="164">
        <v>1.1259999999999999</v>
      </c>
      <c r="U628" s="163">
        <f>ROUND(E628*T628,2)</f>
        <v>133.32</v>
      </c>
      <c r="V628" s="153"/>
      <c r="W628" s="153"/>
      <c r="X628" s="153"/>
      <c r="Y628" s="153"/>
      <c r="Z628" s="153"/>
      <c r="AA628" s="153"/>
      <c r="AB628" s="153"/>
      <c r="AC628" s="153"/>
      <c r="AD628" s="153"/>
      <c r="AE628" s="153" t="s">
        <v>142</v>
      </c>
      <c r="AF628" s="153"/>
      <c r="AG628" s="153"/>
      <c r="AH628" s="153"/>
      <c r="AI628" s="153"/>
      <c r="AJ628" s="153"/>
      <c r="AK628" s="153"/>
      <c r="AL628" s="153"/>
      <c r="AM628" s="153"/>
      <c r="AN628" s="153"/>
      <c r="AO628" s="153"/>
      <c r="AP628" s="153"/>
      <c r="AQ628" s="153"/>
      <c r="AR628" s="153"/>
      <c r="AS628" s="153"/>
      <c r="AT628" s="153"/>
      <c r="AU628" s="153"/>
      <c r="AV628" s="153"/>
      <c r="AW628" s="153"/>
      <c r="AX628" s="153"/>
      <c r="AY628" s="153"/>
      <c r="AZ628" s="153"/>
      <c r="BA628" s="153"/>
      <c r="BB628" s="153"/>
      <c r="BC628" s="153"/>
      <c r="BD628" s="153"/>
      <c r="BE628" s="153"/>
      <c r="BF628" s="153"/>
      <c r="BG628" s="153"/>
      <c r="BH628" s="153"/>
    </row>
    <row r="629" spans="1:60" outlineLevel="1" x14ac:dyDescent="0.2">
      <c r="A629" s="154"/>
      <c r="B629" s="160"/>
      <c r="C629" s="198" t="s">
        <v>690</v>
      </c>
      <c r="D629" s="165"/>
      <c r="E629" s="171">
        <v>118.401</v>
      </c>
      <c r="F629" s="175"/>
      <c r="G629" s="175"/>
      <c r="H629" s="175"/>
      <c r="I629" s="175"/>
      <c r="J629" s="175"/>
      <c r="K629" s="175"/>
      <c r="L629" s="175"/>
      <c r="M629" s="175"/>
      <c r="N629" s="163"/>
      <c r="O629" s="163"/>
      <c r="P629" s="163"/>
      <c r="Q629" s="163"/>
      <c r="R629" s="163"/>
      <c r="S629" s="163"/>
      <c r="T629" s="164"/>
      <c r="U629" s="163"/>
      <c r="V629" s="153"/>
      <c r="W629" s="153"/>
      <c r="X629" s="153"/>
      <c r="Y629" s="153"/>
      <c r="Z629" s="153"/>
      <c r="AA629" s="153"/>
      <c r="AB629" s="153"/>
      <c r="AC629" s="153"/>
      <c r="AD629" s="153"/>
      <c r="AE629" s="153" t="s">
        <v>144</v>
      </c>
      <c r="AF629" s="153">
        <v>0</v>
      </c>
      <c r="AG629" s="153"/>
      <c r="AH629" s="153"/>
      <c r="AI629" s="153"/>
      <c r="AJ629" s="153"/>
      <c r="AK629" s="153"/>
      <c r="AL629" s="153"/>
      <c r="AM629" s="153"/>
      <c r="AN629" s="153"/>
      <c r="AO629" s="153"/>
      <c r="AP629" s="153"/>
      <c r="AQ629" s="153"/>
      <c r="AR629" s="153"/>
      <c r="AS629" s="153"/>
      <c r="AT629" s="153"/>
      <c r="AU629" s="153"/>
      <c r="AV629" s="153"/>
      <c r="AW629" s="153"/>
      <c r="AX629" s="153"/>
      <c r="AY629" s="153"/>
      <c r="AZ629" s="153"/>
      <c r="BA629" s="153"/>
      <c r="BB629" s="153"/>
      <c r="BC629" s="153"/>
      <c r="BD629" s="153"/>
      <c r="BE629" s="153"/>
      <c r="BF629" s="153"/>
      <c r="BG629" s="153"/>
      <c r="BH629" s="153"/>
    </row>
    <row r="630" spans="1:60" ht="22.5" outlineLevel="1" x14ac:dyDescent="0.2">
      <c r="A630" s="154">
        <v>140</v>
      </c>
      <c r="B630" s="160" t="s">
        <v>691</v>
      </c>
      <c r="C630" s="197" t="s">
        <v>692</v>
      </c>
      <c r="D630" s="162" t="s">
        <v>224</v>
      </c>
      <c r="E630" s="170">
        <v>0.72</v>
      </c>
      <c r="F630" s="174"/>
      <c r="G630" s="175">
        <f>ROUND(E630*F630,2)</f>
        <v>0</v>
      </c>
      <c r="H630" s="174"/>
      <c r="I630" s="175">
        <f>ROUND(E630*H630,2)</f>
        <v>0</v>
      </c>
      <c r="J630" s="174"/>
      <c r="K630" s="175">
        <f>ROUND(E630*J630,2)</f>
        <v>0</v>
      </c>
      <c r="L630" s="175">
        <v>21</v>
      </c>
      <c r="M630" s="175">
        <f>G630*(1+L630/100)</f>
        <v>0</v>
      </c>
      <c r="N630" s="163">
        <v>7.6000000000000004E-4</v>
      </c>
      <c r="O630" s="163">
        <f>ROUND(E630*N630,5)</f>
        <v>5.5000000000000003E-4</v>
      </c>
      <c r="P630" s="163">
        <v>0</v>
      </c>
      <c r="Q630" s="163">
        <f>ROUND(E630*P630,5)</f>
        <v>0</v>
      </c>
      <c r="R630" s="163"/>
      <c r="S630" s="163"/>
      <c r="T630" s="164">
        <v>0.4</v>
      </c>
      <c r="U630" s="163">
        <f>ROUND(E630*T630,2)</f>
        <v>0.28999999999999998</v>
      </c>
      <c r="V630" s="153"/>
      <c r="W630" s="153"/>
      <c r="X630" s="153"/>
      <c r="Y630" s="153"/>
      <c r="Z630" s="153"/>
      <c r="AA630" s="153"/>
      <c r="AB630" s="153"/>
      <c r="AC630" s="153"/>
      <c r="AD630" s="153"/>
      <c r="AE630" s="153" t="s">
        <v>142</v>
      </c>
      <c r="AF630" s="153"/>
      <c r="AG630" s="153"/>
      <c r="AH630" s="153"/>
      <c r="AI630" s="153"/>
      <c r="AJ630" s="153"/>
      <c r="AK630" s="153"/>
      <c r="AL630" s="153"/>
      <c r="AM630" s="153"/>
      <c r="AN630" s="153"/>
      <c r="AO630" s="153"/>
      <c r="AP630" s="153"/>
      <c r="AQ630" s="153"/>
      <c r="AR630" s="153"/>
      <c r="AS630" s="153"/>
      <c r="AT630" s="153"/>
      <c r="AU630" s="153"/>
      <c r="AV630" s="153"/>
      <c r="AW630" s="153"/>
      <c r="AX630" s="153"/>
      <c r="AY630" s="153"/>
      <c r="AZ630" s="153"/>
      <c r="BA630" s="153"/>
      <c r="BB630" s="153"/>
      <c r="BC630" s="153"/>
      <c r="BD630" s="153"/>
      <c r="BE630" s="153"/>
      <c r="BF630" s="153"/>
      <c r="BG630" s="153"/>
      <c r="BH630" s="153"/>
    </row>
    <row r="631" spans="1:60" outlineLevel="1" x14ac:dyDescent="0.2">
      <c r="A631" s="154"/>
      <c r="B631" s="160"/>
      <c r="C631" s="198" t="s">
        <v>693</v>
      </c>
      <c r="D631" s="165"/>
      <c r="E631" s="171">
        <v>0.72</v>
      </c>
      <c r="F631" s="175"/>
      <c r="G631" s="175"/>
      <c r="H631" s="175"/>
      <c r="I631" s="175"/>
      <c r="J631" s="175"/>
      <c r="K631" s="175"/>
      <c r="L631" s="175"/>
      <c r="M631" s="175"/>
      <c r="N631" s="163"/>
      <c r="O631" s="163"/>
      <c r="P631" s="163"/>
      <c r="Q631" s="163"/>
      <c r="R631" s="163"/>
      <c r="S631" s="163"/>
      <c r="T631" s="164"/>
      <c r="U631" s="163"/>
      <c r="V631" s="153"/>
      <c r="W631" s="153"/>
      <c r="X631" s="153"/>
      <c r="Y631" s="153"/>
      <c r="Z631" s="153"/>
      <c r="AA631" s="153"/>
      <c r="AB631" s="153"/>
      <c r="AC631" s="153"/>
      <c r="AD631" s="153"/>
      <c r="AE631" s="153" t="s">
        <v>144</v>
      </c>
      <c r="AF631" s="153">
        <v>0</v>
      </c>
      <c r="AG631" s="153"/>
      <c r="AH631" s="153"/>
      <c r="AI631" s="153"/>
      <c r="AJ631" s="153"/>
      <c r="AK631" s="153"/>
      <c r="AL631" s="153"/>
      <c r="AM631" s="153"/>
      <c r="AN631" s="153"/>
      <c r="AO631" s="153"/>
      <c r="AP631" s="153"/>
      <c r="AQ631" s="153"/>
      <c r="AR631" s="153"/>
      <c r="AS631" s="153"/>
      <c r="AT631" s="153"/>
      <c r="AU631" s="153"/>
      <c r="AV631" s="153"/>
      <c r="AW631" s="153"/>
      <c r="AX631" s="153"/>
      <c r="AY631" s="153"/>
      <c r="AZ631" s="153"/>
      <c r="BA631" s="153"/>
      <c r="BB631" s="153"/>
      <c r="BC631" s="153"/>
      <c r="BD631" s="153"/>
      <c r="BE631" s="153"/>
      <c r="BF631" s="153"/>
      <c r="BG631" s="153"/>
      <c r="BH631" s="153"/>
    </row>
    <row r="632" spans="1:60" outlineLevel="1" x14ac:dyDescent="0.2">
      <c r="A632" s="154">
        <v>141</v>
      </c>
      <c r="B632" s="160" t="s">
        <v>694</v>
      </c>
      <c r="C632" s="197" t="s">
        <v>695</v>
      </c>
      <c r="D632" s="162" t="s">
        <v>212</v>
      </c>
      <c r="E632" s="170">
        <v>142.08000000000001</v>
      </c>
      <c r="F632" s="174"/>
      <c r="G632" s="175">
        <f>ROUND(E632*F632,2)</f>
        <v>0</v>
      </c>
      <c r="H632" s="174"/>
      <c r="I632" s="175">
        <f>ROUND(E632*H632,2)</f>
        <v>0</v>
      </c>
      <c r="J632" s="174"/>
      <c r="K632" s="175">
        <f>ROUND(E632*J632,2)</f>
        <v>0</v>
      </c>
      <c r="L632" s="175">
        <v>21</v>
      </c>
      <c r="M632" s="175">
        <f>G632*(1+L632/100)</f>
        <v>0</v>
      </c>
      <c r="N632" s="163">
        <v>0</v>
      </c>
      <c r="O632" s="163">
        <f>ROUND(E632*N632,5)</f>
        <v>0</v>
      </c>
      <c r="P632" s="163">
        <v>0</v>
      </c>
      <c r="Q632" s="163">
        <f>ROUND(E632*P632,5)</f>
        <v>0</v>
      </c>
      <c r="R632" s="163"/>
      <c r="S632" s="163"/>
      <c r="T632" s="164">
        <v>0</v>
      </c>
      <c r="U632" s="163">
        <f>ROUND(E632*T632,2)</f>
        <v>0</v>
      </c>
      <c r="V632" s="153"/>
      <c r="W632" s="153"/>
      <c r="X632" s="153"/>
      <c r="Y632" s="153"/>
      <c r="Z632" s="153"/>
      <c r="AA632" s="153"/>
      <c r="AB632" s="153"/>
      <c r="AC632" s="153"/>
      <c r="AD632" s="153"/>
      <c r="AE632" s="153" t="s">
        <v>142</v>
      </c>
      <c r="AF632" s="153"/>
      <c r="AG632" s="153"/>
      <c r="AH632" s="153"/>
      <c r="AI632" s="153"/>
      <c r="AJ632" s="153"/>
      <c r="AK632" s="153"/>
      <c r="AL632" s="153"/>
      <c r="AM632" s="153"/>
      <c r="AN632" s="153"/>
      <c r="AO632" s="153"/>
      <c r="AP632" s="153"/>
      <c r="AQ632" s="153"/>
      <c r="AR632" s="153"/>
      <c r="AS632" s="153"/>
      <c r="AT632" s="153"/>
      <c r="AU632" s="153"/>
      <c r="AV632" s="153"/>
      <c r="AW632" s="153"/>
      <c r="AX632" s="153"/>
      <c r="AY632" s="153"/>
      <c r="AZ632" s="153"/>
      <c r="BA632" s="153"/>
      <c r="BB632" s="153"/>
      <c r="BC632" s="153"/>
      <c r="BD632" s="153"/>
      <c r="BE632" s="153"/>
      <c r="BF632" s="153"/>
      <c r="BG632" s="153"/>
      <c r="BH632" s="153"/>
    </row>
    <row r="633" spans="1:60" outlineLevel="1" x14ac:dyDescent="0.2">
      <c r="A633" s="154"/>
      <c r="B633" s="160"/>
      <c r="C633" s="198" t="s">
        <v>696</v>
      </c>
      <c r="D633" s="165"/>
      <c r="E633" s="171"/>
      <c r="F633" s="175"/>
      <c r="G633" s="175"/>
      <c r="H633" s="175"/>
      <c r="I633" s="175"/>
      <c r="J633" s="175"/>
      <c r="K633" s="175"/>
      <c r="L633" s="175"/>
      <c r="M633" s="175"/>
      <c r="N633" s="163"/>
      <c r="O633" s="163"/>
      <c r="P633" s="163"/>
      <c r="Q633" s="163"/>
      <c r="R633" s="163"/>
      <c r="S633" s="163"/>
      <c r="T633" s="164"/>
      <c r="U633" s="163"/>
      <c r="V633" s="153"/>
      <c r="W633" s="153"/>
      <c r="X633" s="153"/>
      <c r="Y633" s="153"/>
      <c r="Z633" s="153"/>
      <c r="AA633" s="153"/>
      <c r="AB633" s="153"/>
      <c r="AC633" s="153"/>
      <c r="AD633" s="153"/>
      <c r="AE633" s="153" t="s">
        <v>144</v>
      </c>
      <c r="AF633" s="153">
        <v>0</v>
      </c>
      <c r="AG633" s="153"/>
      <c r="AH633" s="153"/>
      <c r="AI633" s="153"/>
      <c r="AJ633" s="153"/>
      <c r="AK633" s="153"/>
      <c r="AL633" s="153"/>
      <c r="AM633" s="153"/>
      <c r="AN633" s="153"/>
      <c r="AO633" s="153"/>
      <c r="AP633" s="153"/>
      <c r="AQ633" s="153"/>
      <c r="AR633" s="153"/>
      <c r="AS633" s="153"/>
      <c r="AT633" s="153"/>
      <c r="AU633" s="153"/>
      <c r="AV633" s="153"/>
      <c r="AW633" s="153"/>
      <c r="AX633" s="153"/>
      <c r="AY633" s="153"/>
      <c r="AZ633" s="153"/>
      <c r="BA633" s="153"/>
      <c r="BB633" s="153"/>
      <c r="BC633" s="153"/>
      <c r="BD633" s="153"/>
      <c r="BE633" s="153"/>
      <c r="BF633" s="153"/>
      <c r="BG633" s="153"/>
      <c r="BH633" s="153"/>
    </row>
    <row r="634" spans="1:60" outlineLevel="1" x14ac:dyDescent="0.2">
      <c r="A634" s="154"/>
      <c r="B634" s="160"/>
      <c r="C634" s="198" t="s">
        <v>697</v>
      </c>
      <c r="D634" s="165"/>
      <c r="E634" s="171">
        <v>142.08000000000001</v>
      </c>
      <c r="F634" s="175"/>
      <c r="G634" s="175"/>
      <c r="H634" s="175"/>
      <c r="I634" s="175"/>
      <c r="J634" s="175"/>
      <c r="K634" s="175"/>
      <c r="L634" s="175"/>
      <c r="M634" s="175"/>
      <c r="N634" s="163"/>
      <c r="O634" s="163"/>
      <c r="P634" s="163"/>
      <c r="Q634" s="163"/>
      <c r="R634" s="163"/>
      <c r="S634" s="163"/>
      <c r="T634" s="164"/>
      <c r="U634" s="163"/>
      <c r="V634" s="153"/>
      <c r="W634" s="153"/>
      <c r="X634" s="153"/>
      <c r="Y634" s="153"/>
      <c r="Z634" s="153"/>
      <c r="AA634" s="153"/>
      <c r="AB634" s="153"/>
      <c r="AC634" s="153"/>
      <c r="AD634" s="153"/>
      <c r="AE634" s="153" t="s">
        <v>144</v>
      </c>
      <c r="AF634" s="153">
        <v>0</v>
      </c>
      <c r="AG634" s="153"/>
      <c r="AH634" s="153"/>
      <c r="AI634" s="153"/>
      <c r="AJ634" s="153"/>
      <c r="AK634" s="153"/>
      <c r="AL634" s="153"/>
      <c r="AM634" s="153"/>
      <c r="AN634" s="153"/>
      <c r="AO634" s="153"/>
      <c r="AP634" s="153"/>
      <c r="AQ634" s="153"/>
      <c r="AR634" s="153"/>
      <c r="AS634" s="153"/>
      <c r="AT634" s="153"/>
      <c r="AU634" s="153"/>
      <c r="AV634" s="153"/>
      <c r="AW634" s="153"/>
      <c r="AX634" s="153"/>
      <c r="AY634" s="153"/>
      <c r="AZ634" s="153"/>
      <c r="BA634" s="153"/>
      <c r="BB634" s="153"/>
      <c r="BC634" s="153"/>
      <c r="BD634" s="153"/>
      <c r="BE634" s="153"/>
      <c r="BF634" s="153"/>
      <c r="BG634" s="153"/>
      <c r="BH634" s="153"/>
    </row>
    <row r="635" spans="1:60" outlineLevel="1" x14ac:dyDescent="0.2">
      <c r="A635" s="154">
        <v>142</v>
      </c>
      <c r="B635" s="160" t="s">
        <v>698</v>
      </c>
      <c r="C635" s="197" t="s">
        <v>699</v>
      </c>
      <c r="D635" s="162" t="s">
        <v>207</v>
      </c>
      <c r="E635" s="170">
        <v>1</v>
      </c>
      <c r="F635" s="174"/>
      <c r="G635" s="175">
        <f>ROUND(E635*F635,2)</f>
        <v>0</v>
      </c>
      <c r="H635" s="174"/>
      <c r="I635" s="175">
        <f>ROUND(E635*H635,2)</f>
        <v>0</v>
      </c>
      <c r="J635" s="174"/>
      <c r="K635" s="175">
        <f>ROUND(E635*J635,2)</f>
        <v>0</v>
      </c>
      <c r="L635" s="175">
        <v>21</v>
      </c>
      <c r="M635" s="175">
        <f>G635*(1+L635/100)</f>
        <v>0</v>
      </c>
      <c r="N635" s="163">
        <v>0</v>
      </c>
      <c r="O635" s="163">
        <f>ROUND(E635*N635,5)</f>
        <v>0</v>
      </c>
      <c r="P635" s="163">
        <v>0</v>
      </c>
      <c r="Q635" s="163">
        <f>ROUND(E635*P635,5)</f>
        <v>0</v>
      </c>
      <c r="R635" s="163"/>
      <c r="S635" s="163"/>
      <c r="T635" s="164">
        <v>0</v>
      </c>
      <c r="U635" s="163">
        <f>ROUND(E635*T635,2)</f>
        <v>0</v>
      </c>
      <c r="V635" s="153"/>
      <c r="W635" s="153"/>
      <c r="X635" s="153"/>
      <c r="Y635" s="153"/>
      <c r="Z635" s="153"/>
      <c r="AA635" s="153"/>
      <c r="AB635" s="153"/>
      <c r="AC635" s="153"/>
      <c r="AD635" s="153"/>
      <c r="AE635" s="153" t="s">
        <v>142</v>
      </c>
      <c r="AF635" s="153"/>
      <c r="AG635" s="153"/>
      <c r="AH635" s="153"/>
      <c r="AI635" s="153"/>
      <c r="AJ635" s="153"/>
      <c r="AK635" s="153"/>
      <c r="AL635" s="153"/>
      <c r="AM635" s="153"/>
      <c r="AN635" s="153"/>
      <c r="AO635" s="153"/>
      <c r="AP635" s="153"/>
      <c r="AQ635" s="153"/>
      <c r="AR635" s="153"/>
      <c r="AS635" s="153"/>
      <c r="AT635" s="153"/>
      <c r="AU635" s="153"/>
      <c r="AV635" s="153"/>
      <c r="AW635" s="153"/>
      <c r="AX635" s="153"/>
      <c r="AY635" s="153"/>
      <c r="AZ635" s="153"/>
      <c r="BA635" s="153"/>
      <c r="BB635" s="153"/>
      <c r="BC635" s="153"/>
      <c r="BD635" s="153"/>
      <c r="BE635" s="153"/>
      <c r="BF635" s="153"/>
      <c r="BG635" s="153"/>
      <c r="BH635" s="153"/>
    </row>
    <row r="636" spans="1:60" outlineLevel="1" x14ac:dyDescent="0.2">
      <c r="A636" s="154">
        <v>143</v>
      </c>
      <c r="B636" s="160" t="s">
        <v>700</v>
      </c>
      <c r="C636" s="197" t="s">
        <v>701</v>
      </c>
      <c r="D636" s="162" t="s">
        <v>0</v>
      </c>
      <c r="E636" s="170">
        <v>3.4</v>
      </c>
      <c r="F636" s="174"/>
      <c r="G636" s="175">
        <f>ROUND(E636*F636,2)</f>
        <v>0</v>
      </c>
      <c r="H636" s="174"/>
      <c r="I636" s="175">
        <f>ROUND(E636*H636,2)</f>
        <v>0</v>
      </c>
      <c r="J636" s="174"/>
      <c r="K636" s="175">
        <f>ROUND(E636*J636,2)</f>
        <v>0</v>
      </c>
      <c r="L636" s="175">
        <v>21</v>
      </c>
      <c r="M636" s="175">
        <f>G636*(1+L636/100)</f>
        <v>0</v>
      </c>
      <c r="N636" s="163">
        <v>0</v>
      </c>
      <c r="O636" s="163">
        <f>ROUND(E636*N636,5)</f>
        <v>0</v>
      </c>
      <c r="P636" s="163">
        <v>0</v>
      </c>
      <c r="Q636" s="163">
        <f>ROUND(E636*P636,5)</f>
        <v>0</v>
      </c>
      <c r="R636" s="163"/>
      <c r="S636" s="163"/>
      <c r="T636" s="164">
        <v>0</v>
      </c>
      <c r="U636" s="163">
        <f>ROUND(E636*T636,2)</f>
        <v>0</v>
      </c>
      <c r="V636" s="153"/>
      <c r="W636" s="153"/>
      <c r="X636" s="153"/>
      <c r="Y636" s="153"/>
      <c r="Z636" s="153"/>
      <c r="AA636" s="153"/>
      <c r="AB636" s="153"/>
      <c r="AC636" s="153"/>
      <c r="AD636" s="153"/>
      <c r="AE636" s="153" t="s">
        <v>142</v>
      </c>
      <c r="AF636" s="153"/>
      <c r="AG636" s="153"/>
      <c r="AH636" s="153"/>
      <c r="AI636" s="153"/>
      <c r="AJ636" s="153"/>
      <c r="AK636" s="153"/>
      <c r="AL636" s="153"/>
      <c r="AM636" s="153"/>
      <c r="AN636" s="153"/>
      <c r="AO636" s="153"/>
      <c r="AP636" s="153"/>
      <c r="AQ636" s="153"/>
      <c r="AR636" s="153"/>
      <c r="AS636" s="153"/>
      <c r="AT636" s="153"/>
      <c r="AU636" s="153"/>
      <c r="AV636" s="153"/>
      <c r="AW636" s="153"/>
      <c r="AX636" s="153"/>
      <c r="AY636" s="153"/>
      <c r="AZ636" s="153"/>
      <c r="BA636" s="153"/>
      <c r="BB636" s="153"/>
      <c r="BC636" s="153"/>
      <c r="BD636" s="153"/>
      <c r="BE636" s="153"/>
      <c r="BF636" s="153"/>
      <c r="BG636" s="153"/>
      <c r="BH636" s="153"/>
    </row>
    <row r="637" spans="1:60" x14ac:dyDescent="0.2">
      <c r="A637" s="155" t="s">
        <v>139</v>
      </c>
      <c r="B637" s="161" t="s">
        <v>106</v>
      </c>
      <c r="C637" s="199" t="s">
        <v>107</v>
      </c>
      <c r="D637" s="166"/>
      <c r="E637" s="172"/>
      <c r="F637" s="176"/>
      <c r="G637" s="176">
        <f>SUMIF(AE638:AE638,"&lt;&gt;NOR",G638:G638)</f>
        <v>0</v>
      </c>
      <c r="H637" s="176"/>
      <c r="I637" s="176">
        <f>SUM(I638:I638)</f>
        <v>0</v>
      </c>
      <c r="J637" s="176"/>
      <c r="K637" s="176">
        <f>SUM(K638:K638)</f>
        <v>0</v>
      </c>
      <c r="L637" s="176"/>
      <c r="M637" s="176">
        <f>SUM(M638:M638)</f>
        <v>0</v>
      </c>
      <c r="N637" s="167"/>
      <c r="O637" s="167">
        <f>SUM(O638:O638)</f>
        <v>0.14849999999999999</v>
      </c>
      <c r="P637" s="167"/>
      <c r="Q637" s="167">
        <f>SUM(Q638:Q638)</f>
        <v>0</v>
      </c>
      <c r="R637" s="167"/>
      <c r="S637" s="167"/>
      <c r="T637" s="168"/>
      <c r="U637" s="167">
        <f>SUM(U638:U638)</f>
        <v>32.03</v>
      </c>
      <c r="AE637" t="s">
        <v>140</v>
      </c>
    </row>
    <row r="638" spans="1:60" outlineLevel="1" x14ac:dyDescent="0.2">
      <c r="A638" s="154">
        <v>144</v>
      </c>
      <c r="B638" s="160" t="s">
        <v>702</v>
      </c>
      <c r="C638" s="197" t="s">
        <v>703</v>
      </c>
      <c r="D638" s="162" t="s">
        <v>212</v>
      </c>
      <c r="E638" s="170">
        <v>112.5</v>
      </c>
      <c r="F638" s="174"/>
      <c r="G638" s="175">
        <f>ROUND(E638*F638,2)</f>
        <v>0</v>
      </c>
      <c r="H638" s="174"/>
      <c r="I638" s="175">
        <f>ROUND(E638*H638,2)</f>
        <v>0</v>
      </c>
      <c r="J638" s="174"/>
      <c r="K638" s="175">
        <f>ROUND(E638*J638,2)</f>
        <v>0</v>
      </c>
      <c r="L638" s="175">
        <v>21</v>
      </c>
      <c r="M638" s="175">
        <f>G638*(1+L638/100)</f>
        <v>0</v>
      </c>
      <c r="N638" s="163">
        <v>1.32E-3</v>
      </c>
      <c r="O638" s="163">
        <f>ROUND(E638*N638,5)</f>
        <v>0.14849999999999999</v>
      </c>
      <c r="P638" s="163">
        <v>0</v>
      </c>
      <c r="Q638" s="163">
        <f>ROUND(E638*P638,5)</f>
        <v>0</v>
      </c>
      <c r="R638" s="163"/>
      <c r="S638" s="163"/>
      <c r="T638" s="164">
        <v>0.28470000000000001</v>
      </c>
      <c r="U638" s="163">
        <f>ROUND(E638*T638,2)</f>
        <v>32.03</v>
      </c>
      <c r="V638" s="153"/>
      <c r="W638" s="153"/>
      <c r="X638" s="153"/>
      <c r="Y638" s="153"/>
      <c r="Z638" s="153"/>
      <c r="AA638" s="153"/>
      <c r="AB638" s="153"/>
      <c r="AC638" s="153"/>
      <c r="AD638" s="153"/>
      <c r="AE638" s="153" t="s">
        <v>142</v>
      </c>
      <c r="AF638" s="153"/>
      <c r="AG638" s="153"/>
      <c r="AH638" s="153"/>
      <c r="AI638" s="153"/>
      <c r="AJ638" s="153"/>
      <c r="AK638" s="153"/>
      <c r="AL638" s="153"/>
      <c r="AM638" s="153"/>
      <c r="AN638" s="153"/>
      <c r="AO638" s="153"/>
      <c r="AP638" s="153"/>
      <c r="AQ638" s="153"/>
      <c r="AR638" s="153"/>
      <c r="AS638" s="153"/>
      <c r="AT638" s="153"/>
      <c r="AU638" s="153"/>
      <c r="AV638" s="153"/>
      <c r="AW638" s="153"/>
      <c r="AX638" s="153"/>
      <c r="AY638" s="153"/>
      <c r="AZ638" s="153"/>
      <c r="BA638" s="153"/>
      <c r="BB638" s="153"/>
      <c r="BC638" s="153"/>
      <c r="BD638" s="153"/>
      <c r="BE638" s="153"/>
      <c r="BF638" s="153"/>
      <c r="BG638" s="153"/>
      <c r="BH638" s="153"/>
    </row>
    <row r="639" spans="1:60" x14ac:dyDescent="0.2">
      <c r="A639" s="155" t="s">
        <v>139</v>
      </c>
      <c r="B639" s="161" t="s">
        <v>108</v>
      </c>
      <c r="C639" s="199" t="s">
        <v>109</v>
      </c>
      <c r="D639" s="166"/>
      <c r="E639" s="172"/>
      <c r="F639" s="176"/>
      <c r="G639" s="176">
        <f>SUMIF(AE640:AE640,"&lt;&gt;NOR",G640:G640)</f>
        <v>0</v>
      </c>
      <c r="H639" s="176"/>
      <c r="I639" s="176">
        <f>SUM(I640:I640)</f>
        <v>0</v>
      </c>
      <c r="J639" s="176"/>
      <c r="K639" s="176">
        <f>SUM(K640:K640)</f>
        <v>0</v>
      </c>
      <c r="L639" s="176"/>
      <c r="M639" s="176">
        <f>SUM(M640:M640)</f>
        <v>0</v>
      </c>
      <c r="N639" s="167"/>
      <c r="O639" s="167">
        <f>SUM(O640:O640)</f>
        <v>0.32938000000000001</v>
      </c>
      <c r="P639" s="167"/>
      <c r="Q639" s="167">
        <f>SUM(Q640:Q640)</f>
        <v>0</v>
      </c>
      <c r="R639" s="167"/>
      <c r="S639" s="167"/>
      <c r="T639" s="168"/>
      <c r="U639" s="167">
        <f>SUM(U640:U640)</f>
        <v>116.49</v>
      </c>
      <c r="AE639" t="s">
        <v>140</v>
      </c>
    </row>
    <row r="640" spans="1:60" outlineLevel="1" x14ac:dyDescent="0.2">
      <c r="A640" s="154">
        <v>145</v>
      </c>
      <c r="B640" s="160" t="s">
        <v>704</v>
      </c>
      <c r="C640" s="197" t="s">
        <v>705</v>
      </c>
      <c r="D640" s="162" t="s">
        <v>212</v>
      </c>
      <c r="E640" s="170">
        <v>866.8</v>
      </c>
      <c r="F640" s="174"/>
      <c r="G640" s="175">
        <f>ROUND(E640*F640,2)</f>
        <v>0</v>
      </c>
      <c r="H640" s="174"/>
      <c r="I640" s="175">
        <f>ROUND(E640*H640,2)</f>
        <v>0</v>
      </c>
      <c r="J640" s="174"/>
      <c r="K640" s="175">
        <f>ROUND(E640*J640,2)</f>
        <v>0</v>
      </c>
      <c r="L640" s="175">
        <v>21</v>
      </c>
      <c r="M640" s="175">
        <f>G640*(1+L640/100)</f>
        <v>0</v>
      </c>
      <c r="N640" s="163">
        <v>3.8000000000000002E-4</v>
      </c>
      <c r="O640" s="163">
        <f>ROUND(E640*N640,5)</f>
        <v>0.32938000000000001</v>
      </c>
      <c r="P640" s="163">
        <v>0</v>
      </c>
      <c r="Q640" s="163">
        <f>ROUND(E640*P640,5)</f>
        <v>0</v>
      </c>
      <c r="R640" s="163"/>
      <c r="S640" s="163"/>
      <c r="T640" s="164">
        <v>0.13439000000000001</v>
      </c>
      <c r="U640" s="163">
        <f>ROUND(E640*T640,2)</f>
        <v>116.49</v>
      </c>
      <c r="V640" s="153"/>
      <c r="W640" s="153"/>
      <c r="X640" s="153"/>
      <c r="Y640" s="153"/>
      <c r="Z640" s="153"/>
      <c r="AA640" s="153"/>
      <c r="AB640" s="153"/>
      <c r="AC640" s="153"/>
      <c r="AD640" s="153"/>
      <c r="AE640" s="153" t="s">
        <v>234</v>
      </c>
      <c r="AF640" s="153"/>
      <c r="AG640" s="153"/>
      <c r="AH640" s="153"/>
      <c r="AI640" s="153"/>
      <c r="AJ640" s="153"/>
      <c r="AK640" s="153"/>
      <c r="AL640" s="153"/>
      <c r="AM640" s="153"/>
      <c r="AN640" s="153"/>
      <c r="AO640" s="153"/>
      <c r="AP640" s="153"/>
      <c r="AQ640" s="153"/>
      <c r="AR640" s="153"/>
      <c r="AS640" s="153"/>
      <c r="AT640" s="153"/>
      <c r="AU640" s="153"/>
      <c r="AV640" s="153"/>
      <c r="AW640" s="153"/>
      <c r="AX640" s="153"/>
      <c r="AY640" s="153"/>
      <c r="AZ640" s="153"/>
      <c r="BA640" s="153"/>
      <c r="BB640" s="153"/>
      <c r="BC640" s="153"/>
      <c r="BD640" s="153"/>
      <c r="BE640" s="153"/>
      <c r="BF640" s="153"/>
      <c r="BG640" s="153"/>
      <c r="BH640" s="153"/>
    </row>
    <row r="641" spans="1:60" x14ac:dyDescent="0.2">
      <c r="A641" s="155" t="s">
        <v>139</v>
      </c>
      <c r="B641" s="161" t="s">
        <v>110</v>
      </c>
      <c r="C641" s="199" t="s">
        <v>111</v>
      </c>
      <c r="D641" s="166"/>
      <c r="E641" s="172"/>
      <c r="F641" s="176"/>
      <c r="G641" s="176">
        <f>SUMIF(AE642:AE649,"&lt;&gt;NOR",G642:G649)</f>
        <v>0</v>
      </c>
      <c r="H641" s="176"/>
      <c r="I641" s="176">
        <f>SUM(I642:I649)</f>
        <v>0</v>
      </c>
      <c r="J641" s="176"/>
      <c r="K641" s="176">
        <f>SUM(K642:K649)</f>
        <v>0</v>
      </c>
      <c r="L641" s="176"/>
      <c r="M641" s="176">
        <f>SUM(M642:M649)</f>
        <v>0</v>
      </c>
      <c r="N641" s="167"/>
      <c r="O641" s="167">
        <f>SUM(O642:O649)</f>
        <v>0</v>
      </c>
      <c r="P641" s="167"/>
      <c r="Q641" s="167">
        <f>SUM(Q642:Q649)</f>
        <v>0</v>
      </c>
      <c r="R641" s="167"/>
      <c r="S641" s="167"/>
      <c r="T641" s="168"/>
      <c r="U641" s="167">
        <f>SUM(U642:U649)</f>
        <v>0</v>
      </c>
      <c r="AE641" t="s">
        <v>140</v>
      </c>
    </row>
    <row r="642" spans="1:60" ht="22.5" outlineLevel="1" x14ac:dyDescent="0.2">
      <c r="A642" s="154">
        <v>146</v>
      </c>
      <c r="B642" s="160" t="s">
        <v>706</v>
      </c>
      <c r="C642" s="197" t="s">
        <v>707</v>
      </c>
      <c r="D642" s="162" t="s">
        <v>207</v>
      </c>
      <c r="E642" s="170">
        <v>1</v>
      </c>
      <c r="F642" s="174"/>
      <c r="G642" s="175">
        <f t="shared" ref="G642:G649" si="21">ROUND(E642*F642,2)</f>
        <v>0</v>
      </c>
      <c r="H642" s="174"/>
      <c r="I642" s="175">
        <f t="shared" ref="I642:I649" si="22">ROUND(E642*H642,2)</f>
        <v>0</v>
      </c>
      <c r="J642" s="174"/>
      <c r="K642" s="175">
        <f t="shared" ref="K642:K649" si="23">ROUND(E642*J642,2)</f>
        <v>0</v>
      </c>
      <c r="L642" s="175">
        <v>21</v>
      </c>
      <c r="M642" s="175">
        <f t="shared" ref="M642:M649" si="24">G642*(1+L642/100)</f>
        <v>0</v>
      </c>
      <c r="N642" s="163">
        <v>0</v>
      </c>
      <c r="O642" s="163">
        <f t="shared" ref="O642:O649" si="25">ROUND(E642*N642,5)</f>
        <v>0</v>
      </c>
      <c r="P642" s="163">
        <v>0</v>
      </c>
      <c r="Q642" s="163">
        <f t="shared" ref="Q642:Q649" si="26">ROUND(E642*P642,5)</f>
        <v>0</v>
      </c>
      <c r="R642" s="163"/>
      <c r="S642" s="163"/>
      <c r="T642" s="164">
        <v>0</v>
      </c>
      <c r="U642" s="163">
        <f t="shared" ref="U642:U649" si="27">ROUND(E642*T642,2)</f>
        <v>0</v>
      </c>
      <c r="V642" s="153"/>
      <c r="W642" s="153"/>
      <c r="X642" s="153"/>
      <c r="Y642" s="153"/>
      <c r="Z642" s="153"/>
      <c r="AA642" s="153"/>
      <c r="AB642" s="153"/>
      <c r="AC642" s="153"/>
      <c r="AD642" s="153"/>
      <c r="AE642" s="153" t="s">
        <v>142</v>
      </c>
      <c r="AF642" s="153"/>
      <c r="AG642" s="153"/>
      <c r="AH642" s="153"/>
      <c r="AI642" s="153"/>
      <c r="AJ642" s="153"/>
      <c r="AK642" s="153"/>
      <c r="AL642" s="153"/>
      <c r="AM642" s="153"/>
      <c r="AN642" s="153"/>
      <c r="AO642" s="153"/>
      <c r="AP642" s="153"/>
      <c r="AQ642" s="153"/>
      <c r="AR642" s="153"/>
      <c r="AS642" s="153"/>
      <c r="AT642" s="153"/>
      <c r="AU642" s="153"/>
      <c r="AV642" s="153"/>
      <c r="AW642" s="153"/>
      <c r="AX642" s="153"/>
      <c r="AY642" s="153"/>
      <c r="AZ642" s="153"/>
      <c r="BA642" s="153"/>
      <c r="BB642" s="153"/>
      <c r="BC642" s="153"/>
      <c r="BD642" s="153"/>
      <c r="BE642" s="153"/>
      <c r="BF642" s="153"/>
      <c r="BG642" s="153"/>
      <c r="BH642" s="153"/>
    </row>
    <row r="643" spans="1:60" ht="22.5" outlineLevel="1" x14ac:dyDescent="0.2">
      <c r="A643" s="154">
        <v>147</v>
      </c>
      <c r="B643" s="160" t="s">
        <v>708</v>
      </c>
      <c r="C643" s="197" t="s">
        <v>709</v>
      </c>
      <c r="D643" s="162" t="s">
        <v>207</v>
      </c>
      <c r="E643" s="170">
        <v>1</v>
      </c>
      <c r="F643" s="174"/>
      <c r="G643" s="175">
        <f t="shared" si="21"/>
        <v>0</v>
      </c>
      <c r="H643" s="174"/>
      <c r="I643" s="175">
        <f t="shared" si="22"/>
        <v>0</v>
      </c>
      <c r="J643" s="174"/>
      <c r="K643" s="175">
        <f t="shared" si="23"/>
        <v>0</v>
      </c>
      <c r="L643" s="175">
        <v>21</v>
      </c>
      <c r="M643" s="175">
        <f t="shared" si="24"/>
        <v>0</v>
      </c>
      <c r="N643" s="163">
        <v>0</v>
      </c>
      <c r="O643" s="163">
        <f t="shared" si="25"/>
        <v>0</v>
      </c>
      <c r="P643" s="163">
        <v>0</v>
      </c>
      <c r="Q643" s="163">
        <f t="shared" si="26"/>
        <v>0</v>
      </c>
      <c r="R643" s="163"/>
      <c r="S643" s="163"/>
      <c r="T643" s="164">
        <v>0</v>
      </c>
      <c r="U643" s="163">
        <f t="shared" si="27"/>
        <v>0</v>
      </c>
      <c r="V643" s="153"/>
      <c r="W643" s="153"/>
      <c r="X643" s="153"/>
      <c r="Y643" s="153"/>
      <c r="Z643" s="153"/>
      <c r="AA643" s="153"/>
      <c r="AB643" s="153"/>
      <c r="AC643" s="153"/>
      <c r="AD643" s="153"/>
      <c r="AE643" s="153" t="s">
        <v>142</v>
      </c>
      <c r="AF643" s="153"/>
      <c r="AG643" s="153"/>
      <c r="AH643" s="153"/>
      <c r="AI643" s="153"/>
      <c r="AJ643" s="153"/>
      <c r="AK643" s="153"/>
      <c r="AL643" s="153"/>
      <c r="AM643" s="153"/>
      <c r="AN643" s="153"/>
      <c r="AO643" s="153"/>
      <c r="AP643" s="153"/>
      <c r="AQ643" s="153"/>
      <c r="AR643" s="153"/>
      <c r="AS643" s="153"/>
      <c r="AT643" s="153"/>
      <c r="AU643" s="153"/>
      <c r="AV643" s="153"/>
      <c r="AW643" s="153"/>
      <c r="AX643" s="153"/>
      <c r="AY643" s="153"/>
      <c r="AZ643" s="153"/>
      <c r="BA643" s="153"/>
      <c r="BB643" s="153"/>
      <c r="BC643" s="153"/>
      <c r="BD643" s="153"/>
      <c r="BE643" s="153"/>
      <c r="BF643" s="153"/>
      <c r="BG643" s="153"/>
      <c r="BH643" s="153"/>
    </row>
    <row r="644" spans="1:60" ht="22.5" outlineLevel="1" x14ac:dyDescent="0.2">
      <c r="A644" s="154">
        <v>148</v>
      </c>
      <c r="B644" s="160" t="s">
        <v>710</v>
      </c>
      <c r="C644" s="197" t="s">
        <v>711</v>
      </c>
      <c r="D644" s="162" t="s">
        <v>207</v>
      </c>
      <c r="E644" s="170">
        <v>1</v>
      </c>
      <c r="F644" s="174"/>
      <c r="G644" s="175">
        <f t="shared" si="21"/>
        <v>0</v>
      </c>
      <c r="H644" s="174"/>
      <c r="I644" s="175">
        <f t="shared" si="22"/>
        <v>0</v>
      </c>
      <c r="J644" s="174"/>
      <c r="K644" s="175">
        <f t="shared" si="23"/>
        <v>0</v>
      </c>
      <c r="L644" s="175">
        <v>21</v>
      </c>
      <c r="M644" s="175">
        <f t="shared" si="24"/>
        <v>0</v>
      </c>
      <c r="N644" s="163">
        <v>0</v>
      </c>
      <c r="O644" s="163">
        <f t="shared" si="25"/>
        <v>0</v>
      </c>
      <c r="P644" s="163">
        <v>0</v>
      </c>
      <c r="Q644" s="163">
        <f t="shared" si="26"/>
        <v>0</v>
      </c>
      <c r="R644" s="163"/>
      <c r="S644" s="163"/>
      <c r="T644" s="164">
        <v>0</v>
      </c>
      <c r="U644" s="163">
        <f t="shared" si="27"/>
        <v>0</v>
      </c>
      <c r="V644" s="153"/>
      <c r="W644" s="153"/>
      <c r="X644" s="153"/>
      <c r="Y644" s="153"/>
      <c r="Z644" s="153"/>
      <c r="AA644" s="153"/>
      <c r="AB644" s="153"/>
      <c r="AC644" s="153"/>
      <c r="AD644" s="153"/>
      <c r="AE644" s="153" t="s">
        <v>142</v>
      </c>
      <c r="AF644" s="153"/>
      <c r="AG644" s="153"/>
      <c r="AH644" s="153"/>
      <c r="AI644" s="153"/>
      <c r="AJ644" s="153"/>
      <c r="AK644" s="153"/>
      <c r="AL644" s="153"/>
      <c r="AM644" s="153"/>
      <c r="AN644" s="153"/>
      <c r="AO644" s="153"/>
      <c r="AP644" s="153"/>
      <c r="AQ644" s="153"/>
      <c r="AR644" s="153"/>
      <c r="AS644" s="153"/>
      <c r="AT644" s="153"/>
      <c r="AU644" s="153"/>
      <c r="AV644" s="153"/>
      <c r="AW644" s="153"/>
      <c r="AX644" s="153"/>
      <c r="AY644" s="153"/>
      <c r="AZ644" s="153"/>
      <c r="BA644" s="153"/>
      <c r="BB644" s="153"/>
      <c r="BC644" s="153"/>
      <c r="BD644" s="153"/>
      <c r="BE644" s="153"/>
      <c r="BF644" s="153"/>
      <c r="BG644" s="153"/>
      <c r="BH644" s="153"/>
    </row>
    <row r="645" spans="1:60" ht="22.5" outlineLevel="1" x14ac:dyDescent="0.2">
      <c r="A645" s="154">
        <v>149</v>
      </c>
      <c r="B645" s="160" t="s">
        <v>712</v>
      </c>
      <c r="C645" s="197" t="s">
        <v>713</v>
      </c>
      <c r="D645" s="162" t="s">
        <v>630</v>
      </c>
      <c r="E645" s="170">
        <v>11</v>
      </c>
      <c r="F645" s="174"/>
      <c r="G645" s="175">
        <f t="shared" si="21"/>
        <v>0</v>
      </c>
      <c r="H645" s="174"/>
      <c r="I645" s="175">
        <f t="shared" si="22"/>
        <v>0</v>
      </c>
      <c r="J645" s="174"/>
      <c r="K645" s="175">
        <f t="shared" si="23"/>
        <v>0</v>
      </c>
      <c r="L645" s="175">
        <v>21</v>
      </c>
      <c r="M645" s="175">
        <f t="shared" si="24"/>
        <v>0</v>
      </c>
      <c r="N645" s="163">
        <v>0</v>
      </c>
      <c r="O645" s="163">
        <f t="shared" si="25"/>
        <v>0</v>
      </c>
      <c r="P645" s="163">
        <v>0</v>
      </c>
      <c r="Q645" s="163">
        <f t="shared" si="26"/>
        <v>0</v>
      </c>
      <c r="R645" s="163"/>
      <c r="S645" s="163"/>
      <c r="T645" s="164">
        <v>0</v>
      </c>
      <c r="U645" s="163">
        <f t="shared" si="27"/>
        <v>0</v>
      </c>
      <c r="V645" s="153"/>
      <c r="W645" s="153"/>
      <c r="X645" s="153"/>
      <c r="Y645" s="153"/>
      <c r="Z645" s="153"/>
      <c r="AA645" s="153"/>
      <c r="AB645" s="153"/>
      <c r="AC645" s="153"/>
      <c r="AD645" s="153"/>
      <c r="AE645" s="153" t="s">
        <v>142</v>
      </c>
      <c r="AF645" s="153"/>
      <c r="AG645" s="153"/>
      <c r="AH645" s="153"/>
      <c r="AI645" s="153"/>
      <c r="AJ645" s="153"/>
      <c r="AK645" s="153"/>
      <c r="AL645" s="153"/>
      <c r="AM645" s="153"/>
      <c r="AN645" s="153"/>
      <c r="AO645" s="153"/>
      <c r="AP645" s="153"/>
      <c r="AQ645" s="153"/>
      <c r="AR645" s="153"/>
      <c r="AS645" s="153"/>
      <c r="AT645" s="153"/>
      <c r="AU645" s="153"/>
      <c r="AV645" s="153"/>
      <c r="AW645" s="153"/>
      <c r="AX645" s="153"/>
      <c r="AY645" s="153"/>
      <c r="AZ645" s="153"/>
      <c r="BA645" s="153"/>
      <c r="BB645" s="153"/>
      <c r="BC645" s="153"/>
      <c r="BD645" s="153"/>
      <c r="BE645" s="153"/>
      <c r="BF645" s="153"/>
      <c r="BG645" s="153"/>
      <c r="BH645" s="153"/>
    </row>
    <row r="646" spans="1:60" ht="22.5" outlineLevel="1" x14ac:dyDescent="0.2">
      <c r="A646" s="154">
        <v>150</v>
      </c>
      <c r="B646" s="160" t="s">
        <v>714</v>
      </c>
      <c r="C646" s="197" t="s">
        <v>715</v>
      </c>
      <c r="D646" s="162" t="s">
        <v>207</v>
      </c>
      <c r="E646" s="170">
        <v>1</v>
      </c>
      <c r="F646" s="174"/>
      <c r="G646" s="175">
        <f t="shared" si="21"/>
        <v>0</v>
      </c>
      <c r="H646" s="174"/>
      <c r="I646" s="175">
        <f t="shared" si="22"/>
        <v>0</v>
      </c>
      <c r="J646" s="174"/>
      <c r="K646" s="175">
        <f t="shared" si="23"/>
        <v>0</v>
      </c>
      <c r="L646" s="175">
        <v>21</v>
      </c>
      <c r="M646" s="175">
        <f t="shared" si="24"/>
        <v>0</v>
      </c>
      <c r="N646" s="163">
        <v>0</v>
      </c>
      <c r="O646" s="163">
        <f t="shared" si="25"/>
        <v>0</v>
      </c>
      <c r="P646" s="163">
        <v>0</v>
      </c>
      <c r="Q646" s="163">
        <f t="shared" si="26"/>
        <v>0</v>
      </c>
      <c r="R646" s="163"/>
      <c r="S646" s="163"/>
      <c r="T646" s="164">
        <v>0</v>
      </c>
      <c r="U646" s="163">
        <f t="shared" si="27"/>
        <v>0</v>
      </c>
      <c r="V646" s="153"/>
      <c r="W646" s="153"/>
      <c r="X646" s="153"/>
      <c r="Y646" s="153"/>
      <c r="Z646" s="153"/>
      <c r="AA646" s="153"/>
      <c r="AB646" s="153"/>
      <c r="AC646" s="153"/>
      <c r="AD646" s="153"/>
      <c r="AE646" s="153" t="s">
        <v>142</v>
      </c>
      <c r="AF646" s="153"/>
      <c r="AG646" s="153"/>
      <c r="AH646" s="153"/>
      <c r="AI646" s="153"/>
      <c r="AJ646" s="153"/>
      <c r="AK646" s="153"/>
      <c r="AL646" s="153"/>
      <c r="AM646" s="153"/>
      <c r="AN646" s="153"/>
      <c r="AO646" s="153"/>
      <c r="AP646" s="153"/>
      <c r="AQ646" s="153"/>
      <c r="AR646" s="153"/>
      <c r="AS646" s="153"/>
      <c r="AT646" s="153"/>
      <c r="AU646" s="153"/>
      <c r="AV646" s="153"/>
      <c r="AW646" s="153"/>
      <c r="AX646" s="153"/>
      <c r="AY646" s="153"/>
      <c r="AZ646" s="153"/>
      <c r="BA646" s="153"/>
      <c r="BB646" s="153"/>
      <c r="BC646" s="153"/>
      <c r="BD646" s="153"/>
      <c r="BE646" s="153"/>
      <c r="BF646" s="153"/>
      <c r="BG646" s="153"/>
      <c r="BH646" s="153"/>
    </row>
    <row r="647" spans="1:60" ht="22.5" outlineLevel="1" x14ac:dyDescent="0.2">
      <c r="A647" s="154">
        <v>151</v>
      </c>
      <c r="B647" s="160" t="s">
        <v>716</v>
      </c>
      <c r="C647" s="197" t="s">
        <v>717</v>
      </c>
      <c r="D647" s="162" t="s">
        <v>207</v>
      </c>
      <c r="E647" s="170">
        <v>1</v>
      </c>
      <c r="F647" s="174"/>
      <c r="G647" s="175">
        <f t="shared" si="21"/>
        <v>0</v>
      </c>
      <c r="H647" s="174"/>
      <c r="I647" s="175">
        <f t="shared" si="22"/>
        <v>0</v>
      </c>
      <c r="J647" s="174"/>
      <c r="K647" s="175">
        <f t="shared" si="23"/>
        <v>0</v>
      </c>
      <c r="L647" s="175">
        <v>21</v>
      </c>
      <c r="M647" s="175">
        <f t="shared" si="24"/>
        <v>0</v>
      </c>
      <c r="N647" s="163">
        <v>0</v>
      </c>
      <c r="O647" s="163">
        <f t="shared" si="25"/>
        <v>0</v>
      </c>
      <c r="P647" s="163">
        <v>0</v>
      </c>
      <c r="Q647" s="163">
        <f t="shared" si="26"/>
        <v>0</v>
      </c>
      <c r="R647" s="163"/>
      <c r="S647" s="163"/>
      <c r="T647" s="164">
        <v>0</v>
      </c>
      <c r="U647" s="163">
        <f t="shared" si="27"/>
        <v>0</v>
      </c>
      <c r="V647" s="153"/>
      <c r="W647" s="153"/>
      <c r="X647" s="153"/>
      <c r="Y647" s="153"/>
      <c r="Z647" s="153"/>
      <c r="AA647" s="153"/>
      <c r="AB647" s="153"/>
      <c r="AC647" s="153"/>
      <c r="AD647" s="153"/>
      <c r="AE647" s="153" t="s">
        <v>142</v>
      </c>
      <c r="AF647" s="153"/>
      <c r="AG647" s="153"/>
      <c r="AH647" s="153"/>
      <c r="AI647" s="153"/>
      <c r="AJ647" s="153"/>
      <c r="AK647" s="153"/>
      <c r="AL647" s="153"/>
      <c r="AM647" s="153"/>
      <c r="AN647" s="153"/>
      <c r="AO647" s="153"/>
      <c r="AP647" s="153"/>
      <c r="AQ647" s="153"/>
      <c r="AR647" s="153"/>
      <c r="AS647" s="153"/>
      <c r="AT647" s="153"/>
      <c r="AU647" s="153"/>
      <c r="AV647" s="153"/>
      <c r="AW647" s="153"/>
      <c r="AX647" s="153"/>
      <c r="AY647" s="153"/>
      <c r="AZ647" s="153"/>
      <c r="BA647" s="153"/>
      <c r="BB647" s="153"/>
      <c r="BC647" s="153"/>
      <c r="BD647" s="153"/>
      <c r="BE647" s="153"/>
      <c r="BF647" s="153"/>
      <c r="BG647" s="153"/>
      <c r="BH647" s="153"/>
    </row>
    <row r="648" spans="1:60" ht="22.5" outlineLevel="1" x14ac:dyDescent="0.2">
      <c r="A648" s="154">
        <v>152</v>
      </c>
      <c r="B648" s="160" t="s">
        <v>718</v>
      </c>
      <c r="C648" s="197" t="s">
        <v>719</v>
      </c>
      <c r="D648" s="162" t="s">
        <v>630</v>
      </c>
      <c r="E648" s="170">
        <v>2</v>
      </c>
      <c r="F648" s="174"/>
      <c r="G648" s="175">
        <f t="shared" si="21"/>
        <v>0</v>
      </c>
      <c r="H648" s="174"/>
      <c r="I648" s="175">
        <f t="shared" si="22"/>
        <v>0</v>
      </c>
      <c r="J648" s="174"/>
      <c r="K648" s="175">
        <f t="shared" si="23"/>
        <v>0</v>
      </c>
      <c r="L648" s="175">
        <v>21</v>
      </c>
      <c r="M648" s="175">
        <f t="shared" si="24"/>
        <v>0</v>
      </c>
      <c r="N648" s="163">
        <v>0</v>
      </c>
      <c r="O648" s="163">
        <f t="shared" si="25"/>
        <v>0</v>
      </c>
      <c r="P648" s="163">
        <v>0</v>
      </c>
      <c r="Q648" s="163">
        <f t="shared" si="26"/>
        <v>0</v>
      </c>
      <c r="R648" s="163"/>
      <c r="S648" s="163"/>
      <c r="T648" s="164">
        <v>0</v>
      </c>
      <c r="U648" s="163">
        <f t="shared" si="27"/>
        <v>0</v>
      </c>
      <c r="V648" s="153"/>
      <c r="W648" s="153"/>
      <c r="X648" s="153"/>
      <c r="Y648" s="153"/>
      <c r="Z648" s="153"/>
      <c r="AA648" s="153"/>
      <c r="AB648" s="153"/>
      <c r="AC648" s="153"/>
      <c r="AD648" s="153"/>
      <c r="AE648" s="153" t="s">
        <v>142</v>
      </c>
      <c r="AF648" s="153"/>
      <c r="AG648" s="153"/>
      <c r="AH648" s="153"/>
      <c r="AI648" s="153"/>
      <c r="AJ648" s="153"/>
      <c r="AK648" s="153"/>
      <c r="AL648" s="153"/>
      <c r="AM648" s="153"/>
      <c r="AN648" s="153"/>
      <c r="AO648" s="153"/>
      <c r="AP648" s="153"/>
      <c r="AQ648" s="153"/>
      <c r="AR648" s="153"/>
      <c r="AS648" s="153"/>
      <c r="AT648" s="153"/>
      <c r="AU648" s="153"/>
      <c r="AV648" s="153"/>
      <c r="AW648" s="153"/>
      <c r="AX648" s="153"/>
      <c r="AY648" s="153"/>
      <c r="AZ648" s="153"/>
      <c r="BA648" s="153"/>
      <c r="BB648" s="153"/>
      <c r="BC648" s="153"/>
      <c r="BD648" s="153"/>
      <c r="BE648" s="153"/>
      <c r="BF648" s="153"/>
      <c r="BG648" s="153"/>
      <c r="BH648" s="153"/>
    </row>
    <row r="649" spans="1:60" ht="22.5" outlineLevel="1" x14ac:dyDescent="0.2">
      <c r="A649" s="185">
        <v>153</v>
      </c>
      <c r="B649" s="186" t="s">
        <v>720</v>
      </c>
      <c r="C649" s="201" t="s">
        <v>721</v>
      </c>
      <c r="D649" s="187" t="s">
        <v>630</v>
      </c>
      <c r="E649" s="188">
        <v>1</v>
      </c>
      <c r="F649" s="189"/>
      <c r="G649" s="190">
        <f t="shared" si="21"/>
        <v>0</v>
      </c>
      <c r="H649" s="189"/>
      <c r="I649" s="190">
        <f t="shared" si="22"/>
        <v>0</v>
      </c>
      <c r="J649" s="189"/>
      <c r="K649" s="190">
        <f t="shared" si="23"/>
        <v>0</v>
      </c>
      <c r="L649" s="190">
        <v>21</v>
      </c>
      <c r="M649" s="190">
        <f t="shared" si="24"/>
        <v>0</v>
      </c>
      <c r="N649" s="191">
        <v>0</v>
      </c>
      <c r="O649" s="191">
        <f t="shared" si="25"/>
        <v>0</v>
      </c>
      <c r="P649" s="191">
        <v>0</v>
      </c>
      <c r="Q649" s="191">
        <f t="shared" si="26"/>
        <v>0</v>
      </c>
      <c r="R649" s="191"/>
      <c r="S649" s="191"/>
      <c r="T649" s="192">
        <v>0</v>
      </c>
      <c r="U649" s="191">
        <f t="shared" si="27"/>
        <v>0</v>
      </c>
      <c r="V649" s="153"/>
      <c r="W649" s="153"/>
      <c r="X649" s="153"/>
      <c r="Y649" s="153"/>
      <c r="Z649" s="153"/>
      <c r="AA649" s="153"/>
      <c r="AB649" s="153"/>
      <c r="AC649" s="153"/>
      <c r="AD649" s="153"/>
      <c r="AE649" s="153" t="s">
        <v>142</v>
      </c>
      <c r="AF649" s="153"/>
      <c r="AG649" s="153"/>
      <c r="AH649" s="153"/>
      <c r="AI649" s="153"/>
      <c r="AJ649" s="153"/>
      <c r="AK649" s="153"/>
      <c r="AL649" s="153"/>
      <c r="AM649" s="153"/>
      <c r="AN649" s="153"/>
      <c r="AO649" s="153"/>
      <c r="AP649" s="153"/>
      <c r="AQ649" s="153"/>
      <c r="AR649" s="153"/>
      <c r="AS649" s="153"/>
      <c r="AT649" s="153"/>
      <c r="AU649" s="153"/>
      <c r="AV649" s="153"/>
      <c r="AW649" s="153"/>
      <c r="AX649" s="153"/>
      <c r="AY649" s="153"/>
      <c r="AZ649" s="153"/>
      <c r="BA649" s="153"/>
      <c r="BB649" s="153"/>
      <c r="BC649" s="153"/>
      <c r="BD649" s="153"/>
      <c r="BE649" s="153"/>
      <c r="BF649" s="153"/>
      <c r="BG649" s="153"/>
      <c r="BH649" s="153"/>
    </row>
    <row r="650" spans="1:60" x14ac:dyDescent="0.2">
      <c r="A650" s="6"/>
      <c r="B650" s="7" t="s">
        <v>178</v>
      </c>
      <c r="C650" s="202" t="s">
        <v>178</v>
      </c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AC650">
        <v>15</v>
      </c>
      <c r="AD650">
        <v>21</v>
      </c>
    </row>
    <row r="651" spans="1:60" x14ac:dyDescent="0.2">
      <c r="A651" s="193"/>
      <c r="B651" s="194" t="s">
        <v>723</v>
      </c>
      <c r="C651" s="203" t="s">
        <v>178</v>
      </c>
      <c r="D651" s="195"/>
      <c r="E651" s="195"/>
      <c r="F651" s="195"/>
      <c r="G651" s="196">
        <f>G8+G51+G64+G67+G90+G93+G117+G140+G226+G282+G292+G339+G346+G354+G480+G482+G495+G518+G556+G564+G582+G591+G603+G615+G637+G639+G641</f>
        <v>0</v>
      </c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AC651">
        <f>SUMIF(L7:L649,AC650,G7:G649)</f>
        <v>0</v>
      </c>
      <c r="AD651">
        <f>SUMIF(L7:L649,AD650,G7:G649)</f>
        <v>0</v>
      </c>
      <c r="AE651" t="s">
        <v>722</v>
      </c>
    </row>
    <row r="652" spans="1:60" x14ac:dyDescent="0.2">
      <c r="A652" s="6"/>
      <c r="B652" s="7" t="s">
        <v>178</v>
      </c>
      <c r="C652" s="202" t="s">
        <v>178</v>
      </c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42072</cp:lastModifiedBy>
  <cp:lastPrinted>2014-02-28T09:52:57Z</cp:lastPrinted>
  <dcterms:created xsi:type="dcterms:W3CDTF">2009-04-08T07:15:50Z</dcterms:created>
  <dcterms:modified xsi:type="dcterms:W3CDTF">2021-07-18T21:33:35Z</dcterms:modified>
</cp:coreProperties>
</file>